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240" yWindow="465" windowWidth="20730" windowHeight="11760"/>
  </bookViews>
  <sheets>
    <sheet name="Ženy" sheetId="2" r:id="rId1"/>
    <sheet name="Muži " sheetId="3" r:id="rId2"/>
  </sheets>
  <definedNames>
    <definedName name="_xlnm._FilterDatabase" localSheetId="1" hidden="1">'Muži '!$C$16:$AI$42</definedName>
    <definedName name="_xlnm._FilterDatabase" localSheetId="0" hidden="1">Ženy!$C$16:$AI$25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2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Q12" i="3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N17" i="2"/>
  <c r="N22"/>
  <c r="N21"/>
  <c r="N23"/>
  <c r="N25"/>
  <c r="N18"/>
  <c r="N19"/>
  <c r="N20"/>
  <c r="N24"/>
  <c r="N37" i="3"/>
  <c r="N23"/>
  <c r="N41"/>
  <c r="N31"/>
  <c r="N38"/>
  <c r="N20"/>
  <c r="N22"/>
  <c r="N24"/>
  <c r="N32"/>
  <c r="N33"/>
  <c r="N26"/>
  <c r="N17"/>
  <c r="N28"/>
  <c r="N36"/>
  <c r="N19"/>
  <c r="N40"/>
  <c r="N34"/>
  <c r="N35"/>
  <c r="N42"/>
  <c r="N21"/>
  <c r="N25"/>
  <c r="N27"/>
  <c r="N29"/>
  <c r="N30"/>
  <c r="N39"/>
  <c r="N18"/>
  <c r="O18"/>
  <c r="P18"/>
  <c r="Q18"/>
  <c r="O37"/>
  <c r="P37"/>
  <c r="Q37"/>
  <c r="O23"/>
  <c r="P23"/>
  <c r="Q23"/>
  <c r="O41"/>
  <c r="P41"/>
  <c r="Q41"/>
  <c r="O31"/>
  <c r="P31"/>
  <c r="Q31"/>
  <c r="O38"/>
  <c r="P38"/>
  <c r="Q38"/>
  <c r="O20"/>
  <c r="P20"/>
  <c r="Q20"/>
  <c r="O22"/>
  <c r="P22"/>
  <c r="Q22"/>
  <c r="O24"/>
  <c r="P24"/>
  <c r="Q24"/>
  <c r="O32"/>
  <c r="P32"/>
  <c r="Q32"/>
  <c r="O33"/>
  <c r="P33"/>
  <c r="Q33"/>
  <c r="O26"/>
  <c r="P26"/>
  <c r="Q26"/>
  <c r="O17"/>
  <c r="P17"/>
  <c r="Q17"/>
  <c r="O28"/>
  <c r="P28"/>
  <c r="Q28"/>
  <c r="O36"/>
  <c r="P36"/>
  <c r="Q36"/>
  <c r="O19"/>
  <c r="P19"/>
  <c r="Q19"/>
  <c r="O40"/>
  <c r="P40"/>
  <c r="Q40"/>
  <c r="O34"/>
  <c r="P34"/>
  <c r="Q34"/>
  <c r="O35"/>
  <c r="P35"/>
  <c r="Q35"/>
  <c r="O42"/>
  <c r="P42"/>
  <c r="Q42"/>
  <c r="O21"/>
  <c r="P21"/>
  <c r="Q21"/>
  <c r="O25"/>
  <c r="P25"/>
  <c r="Q25"/>
  <c r="O27"/>
  <c r="P27"/>
  <c r="Q27"/>
  <c r="O29"/>
  <c r="P29"/>
  <c r="Q29"/>
  <c r="O30"/>
  <c r="P30"/>
  <c r="Q30"/>
  <c r="O39"/>
  <c r="P39"/>
  <c r="Q39"/>
  <c r="Q20" i="2"/>
  <c r="P20"/>
  <c r="O20"/>
  <c r="Q19"/>
  <c r="P19"/>
  <c r="O19"/>
  <c r="Q18"/>
  <c r="P18"/>
  <c r="O18"/>
  <c r="Q25"/>
  <c r="P25"/>
  <c r="O25"/>
  <c r="Q23"/>
  <c r="P23"/>
  <c r="O23"/>
  <c r="Q21"/>
  <c r="P21"/>
  <c r="O21"/>
  <c r="Q22"/>
  <c r="P22"/>
  <c r="O22"/>
  <c r="Q17"/>
  <c r="P17"/>
  <c r="O17"/>
  <c r="Q24"/>
  <c r="P24"/>
  <c r="O24"/>
  <c r="AI5" l="1"/>
  <c r="AI6"/>
  <c r="AI7"/>
  <c r="AI8"/>
  <c r="AI9"/>
  <c r="AI10"/>
  <c r="AI11"/>
  <c r="AJ11" s="1"/>
  <c r="AI12"/>
  <c r="AH8" i="3"/>
  <c r="AH9"/>
  <c r="AH10"/>
  <c r="AH11"/>
  <c r="AH12"/>
  <c r="AH5"/>
  <c r="AH6"/>
  <c r="C8" s="1"/>
  <c r="AH7"/>
  <c r="AI8"/>
  <c r="AH37"/>
  <c r="AH18"/>
  <c r="AH38"/>
  <c r="AH34"/>
  <c r="AH36"/>
  <c r="AH26"/>
  <c r="AH30"/>
  <c r="AH23"/>
  <c r="AH21"/>
  <c r="AH33"/>
  <c r="AH24" i="2"/>
  <c r="AH22"/>
  <c r="AH21"/>
  <c r="AH23"/>
  <c r="AH25" i="3"/>
  <c r="AH24"/>
  <c r="AH35"/>
  <c r="AH31"/>
  <c r="AH41"/>
  <c r="AH27"/>
  <c r="AH40"/>
  <c r="AH19"/>
  <c r="AH17"/>
  <c r="AH32"/>
  <c r="AH20"/>
  <c r="AH39"/>
  <c r="AH28"/>
  <c r="AH42"/>
  <c r="AH22"/>
  <c r="AH29"/>
  <c r="AH17" i="2"/>
  <c r="AH25"/>
  <c r="AH18"/>
  <c r="AH19"/>
  <c r="AH20"/>
  <c r="C9" l="1"/>
  <c r="C10"/>
  <c r="AJ9"/>
  <c r="C5"/>
  <c r="C6"/>
  <c r="AJ8"/>
  <c r="AJ12"/>
  <c r="C7"/>
  <c r="AJ5"/>
  <c r="C12"/>
  <c r="AJ6"/>
  <c r="AJ7"/>
  <c r="C8"/>
  <c r="C11"/>
  <c r="AJ10"/>
  <c r="AI11" i="3"/>
  <c r="AI12"/>
  <c r="C9"/>
  <c r="AI6"/>
  <c r="C6"/>
  <c r="AI7"/>
  <c r="C11"/>
  <c r="AI10"/>
  <c r="C12"/>
  <c r="C7"/>
  <c r="AI5"/>
  <c r="AI9"/>
  <c r="C5"/>
  <c r="C10"/>
  <c r="AI24"/>
  <c r="C32"/>
  <c r="C34"/>
  <c r="C41"/>
  <c r="C27"/>
  <c r="C42"/>
  <c r="AI23"/>
  <c r="AI33"/>
  <c r="C39"/>
  <c r="C38"/>
  <c r="C36"/>
  <c r="C23"/>
  <c r="C33"/>
  <c r="C40"/>
  <c r="C25"/>
  <c r="C28"/>
  <c r="C37"/>
  <c r="C35"/>
  <c r="C26"/>
  <c r="C20"/>
  <c r="C29"/>
  <c r="C19"/>
  <c r="C22"/>
  <c r="C30"/>
  <c r="C31"/>
  <c r="AI21"/>
  <c r="AI17"/>
  <c r="AI28"/>
  <c r="AI36"/>
  <c r="AI31"/>
  <c r="AI29"/>
  <c r="AI37"/>
  <c r="AI32"/>
  <c r="AI27"/>
  <c r="AI25"/>
  <c r="AI18"/>
  <c r="AI41"/>
  <c r="AI19"/>
  <c r="C17"/>
  <c r="C18"/>
  <c r="AI40"/>
  <c r="AI38"/>
  <c r="AI34"/>
  <c r="AI20"/>
  <c r="AI35"/>
  <c r="AI22"/>
  <c r="AI42"/>
  <c r="C21"/>
  <c r="C24"/>
  <c r="AI30"/>
  <c r="AI39"/>
  <c r="AI26"/>
  <c r="C17" i="2"/>
  <c r="AI19"/>
  <c r="C24"/>
  <c r="AI22"/>
  <c r="AI24"/>
  <c r="C25"/>
  <c r="AI18"/>
  <c r="C18"/>
  <c r="AI25"/>
  <c r="AI23"/>
  <c r="C20"/>
  <c r="AI20"/>
  <c r="AI21"/>
  <c r="AI17"/>
  <c r="C19"/>
  <c r="C21"/>
  <c r="C23"/>
  <c r="C22"/>
</calcChain>
</file>

<file path=xl/sharedStrings.xml><?xml version="1.0" encoding="utf-8"?>
<sst xmlns="http://schemas.openxmlformats.org/spreadsheetml/2006/main" count="507" uniqueCount="123">
  <si>
    <t>celkové</t>
  </si>
  <si>
    <t>miesto</t>
  </si>
  <si>
    <t>meno</t>
  </si>
  <si>
    <t>priezvisko</t>
  </si>
  <si>
    <t>č.preukazu</t>
  </si>
  <si>
    <t>ročník</t>
  </si>
  <si>
    <t>kategória</t>
  </si>
  <si>
    <t>klub</t>
  </si>
  <si>
    <t>top</t>
  </si>
  <si>
    <t>zóna</t>
  </si>
  <si>
    <t>počet top</t>
  </si>
  <si>
    <t>pokusy na top</t>
  </si>
  <si>
    <t>pocet zón</t>
  </si>
  <si>
    <t>pokusy na zóny</t>
  </si>
  <si>
    <t>RANKING</t>
  </si>
  <si>
    <t>Kristína</t>
  </si>
  <si>
    <t>CCC BBB</t>
  </si>
  <si>
    <t>Lezecká akadémia</t>
  </si>
  <si>
    <t>Martina</t>
  </si>
  <si>
    <t>Buršíková</t>
  </si>
  <si>
    <t>F</t>
  </si>
  <si>
    <t>B (U16)</t>
  </si>
  <si>
    <t>SHS JAMES</t>
  </si>
  <si>
    <t>SVK</t>
  </si>
  <si>
    <t>Lea</t>
  </si>
  <si>
    <t>Slobodová</t>
  </si>
  <si>
    <t>Sára</t>
  </si>
  <si>
    <t>Šimeková</t>
  </si>
  <si>
    <t>A (U18)</t>
  </si>
  <si>
    <t>K2-Žilina</t>
  </si>
  <si>
    <t>Dominika</t>
  </si>
  <si>
    <t>Bodorová</t>
  </si>
  <si>
    <t>J (U20)</t>
  </si>
  <si>
    <t>HK Slaňák Vranov nad Topľou</t>
  </si>
  <si>
    <t>Lenka</t>
  </si>
  <si>
    <t>Furdíková</t>
  </si>
  <si>
    <t>dospelí</t>
  </si>
  <si>
    <t>CCCBBB</t>
  </si>
  <si>
    <t>Marína</t>
  </si>
  <si>
    <t>Masláková</t>
  </si>
  <si>
    <t>Němá</t>
  </si>
  <si>
    <t>Move Up Academy</t>
  </si>
  <si>
    <t>Rebeka</t>
  </si>
  <si>
    <t>Ozaniaková</t>
  </si>
  <si>
    <t>-</t>
  </si>
  <si>
    <t>K2 Žilina</t>
  </si>
  <si>
    <t>Katka</t>
  </si>
  <si>
    <t>Pivoňková</t>
  </si>
  <si>
    <t>HO Metropol</t>
  </si>
  <si>
    <t>Rafiki</t>
  </si>
  <si>
    <t>Filip</t>
  </si>
  <si>
    <t>Buček</t>
  </si>
  <si>
    <t>M</t>
  </si>
  <si>
    <t>Hk manin</t>
  </si>
  <si>
    <t>Peter</t>
  </si>
  <si>
    <t>Jakabovič</t>
  </si>
  <si>
    <t>Lezecká akadémia/MKŠK Modra</t>
  </si>
  <si>
    <t>Eliáš</t>
  </si>
  <si>
    <t>Kysela</t>
  </si>
  <si>
    <t>Matejička</t>
  </si>
  <si>
    <t>Lezecký klub LA SKALA</t>
  </si>
  <si>
    <t>Martin</t>
  </si>
  <si>
    <t>Matúšek</t>
  </si>
  <si>
    <t>Nečej</t>
  </si>
  <si>
    <t>HK Rozlomity Košice</t>
  </si>
  <si>
    <t>Tristan</t>
  </si>
  <si>
    <t>Sýkora</t>
  </si>
  <si>
    <t>Vertigo</t>
  </si>
  <si>
    <t>Matej</t>
  </si>
  <si>
    <t>Buršík</t>
  </si>
  <si>
    <t>ŠKP</t>
  </si>
  <si>
    <t>Andrej</t>
  </si>
  <si>
    <t>Buzaši</t>
  </si>
  <si>
    <t>Hromada</t>
  </si>
  <si>
    <t>Viktor</t>
  </si>
  <si>
    <t>Kotuliak</t>
  </si>
  <si>
    <t>Jakub</t>
  </si>
  <si>
    <t>Fábric</t>
  </si>
  <si>
    <t>Samuel</t>
  </si>
  <si>
    <t>Štefánik</t>
  </si>
  <si>
    <t>HK Manín</t>
  </si>
  <si>
    <t>HK Manín, rodičia</t>
  </si>
  <si>
    <t>Stefan</t>
  </si>
  <si>
    <t>Bednar</t>
  </si>
  <si>
    <t>ŠK James Kezmarok</t>
  </si>
  <si>
    <t>OCUN, Alecustoms</t>
  </si>
  <si>
    <t>Tomáš</t>
  </si>
  <si>
    <t>Ďuriš</t>
  </si>
  <si>
    <t>Viliam</t>
  </si>
  <si>
    <t>Fercak</t>
  </si>
  <si>
    <t>Metropol Kosice</t>
  </si>
  <si>
    <t>Scarpa, Doraz</t>
  </si>
  <si>
    <t>Kuric</t>
  </si>
  <si>
    <t>HK Prometeus Handlová</t>
  </si>
  <si>
    <t>Zenit SK s.r.o. Žilmont NŠC</t>
  </si>
  <si>
    <t>Robert</t>
  </si>
  <si>
    <t>Luby</t>
  </si>
  <si>
    <t>Scarpa, Gilmonte, Climbing Technology, Salewa, Buff</t>
  </si>
  <si>
    <t>Vaclav</t>
  </si>
  <si>
    <t>Magdina</t>
  </si>
  <si>
    <t>Lezecka Akademia</t>
  </si>
  <si>
    <t>K2</t>
  </si>
  <si>
    <t>Miloš</t>
  </si>
  <si>
    <t>Němý</t>
  </si>
  <si>
    <t>Oliver</t>
  </si>
  <si>
    <t>Urda</t>
  </si>
  <si>
    <t>Juraj</t>
  </si>
  <si>
    <t>Gondžúr</t>
  </si>
  <si>
    <t>Marek</t>
  </si>
  <si>
    <t>Repcik</t>
  </si>
  <si>
    <t>Anatomic</t>
  </si>
  <si>
    <t>pohlavie</t>
  </si>
  <si>
    <t>sponzor</t>
  </si>
  <si>
    <t>federácia</t>
  </si>
  <si>
    <t>krajina</t>
  </si>
  <si>
    <t>Pankuch</t>
  </si>
  <si>
    <t>Artur</t>
  </si>
  <si>
    <t>Poradie kval.</t>
  </si>
  <si>
    <t>miesto kval</t>
  </si>
  <si>
    <t>miesto finale</t>
  </si>
  <si>
    <t>DNS</t>
  </si>
  <si>
    <t>KVALIFIKÁCIA</t>
  </si>
  <si>
    <t>FINÁLE</t>
  </si>
</sst>
</file>

<file path=xl/styles.xml><?xml version="1.0" encoding="utf-8"?>
<styleSheet xmlns="http://schemas.openxmlformats.org/spreadsheetml/2006/main">
  <fonts count="21">
    <font>
      <sz val="10"/>
      <color rgb="FF00000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F3F3F3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theme="0" tint="-0.14999847407452621"/>
        <bgColor rgb="FFC9DAF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 applyFont="1" applyAlignme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/>
    </xf>
    <xf numFmtId="0" fontId="6" fillId="5" borderId="8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left" vertical="center" textRotation="90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0" fillId="0" borderId="0" xfId="0" applyAlignment="1"/>
    <xf numFmtId="0" fontId="6" fillId="2" borderId="3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7" borderId="3" xfId="0" applyFont="1" applyFill="1" applyBorder="1" applyAlignment="1">
      <alignment horizontal="center" vertical="center" textRotation="90"/>
    </xf>
    <xf numFmtId="0" fontId="6" fillId="10" borderId="13" xfId="0" applyFont="1" applyFill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13" fillId="0" borderId="12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textRotation="90"/>
    </xf>
    <xf numFmtId="0" fontId="6" fillId="0" borderId="16" xfId="0" applyFont="1" applyBorder="1" applyAlignment="1">
      <alignment horizontal="center" vertical="center" textRotation="90"/>
    </xf>
    <xf numFmtId="0" fontId="6" fillId="2" borderId="16" xfId="0" applyFont="1" applyFill="1" applyBorder="1" applyAlignment="1">
      <alignment horizontal="center" vertical="center" textRotation="90"/>
    </xf>
    <xf numFmtId="0" fontId="6" fillId="5" borderId="16" xfId="0" applyFont="1" applyFill="1" applyBorder="1" applyAlignment="1">
      <alignment horizontal="center" vertical="center" textRotation="90"/>
    </xf>
    <xf numFmtId="0" fontId="6" fillId="6" borderId="16" xfId="0" applyFont="1" applyFill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textRotation="90"/>
    </xf>
    <xf numFmtId="0" fontId="6" fillId="0" borderId="15" xfId="0" applyFont="1" applyBorder="1" applyAlignment="1">
      <alignment horizontal="center" vertical="center" textRotation="90"/>
    </xf>
    <xf numFmtId="0" fontId="6" fillId="5" borderId="3" xfId="0" applyFont="1" applyFill="1" applyBorder="1" applyAlignment="1">
      <alignment horizontal="center" vertical="center" textRotation="90"/>
    </xf>
    <xf numFmtId="0" fontId="6" fillId="6" borderId="3" xfId="0" applyFont="1" applyFill="1" applyBorder="1" applyAlignment="1">
      <alignment horizontal="center" vertical="center" textRotation="90"/>
    </xf>
    <xf numFmtId="0" fontId="17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textRotation="90"/>
    </xf>
    <xf numFmtId="0" fontId="6" fillId="9" borderId="20" xfId="0" applyFont="1" applyFill="1" applyBorder="1" applyAlignment="1">
      <alignment horizontal="center" vertical="center" textRotation="90"/>
    </xf>
    <xf numFmtId="0" fontId="6" fillId="7" borderId="21" xfId="0" applyFont="1" applyFill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textRotation="90"/>
    </xf>
    <xf numFmtId="0" fontId="6" fillId="7" borderId="33" xfId="0" applyFont="1" applyFill="1" applyBorder="1" applyAlignment="1">
      <alignment horizontal="center" vertical="center" textRotation="90"/>
    </xf>
    <xf numFmtId="0" fontId="10" fillId="4" borderId="0" xfId="0" applyFont="1" applyFill="1" applyAlignment="1"/>
    <xf numFmtId="0" fontId="6" fillId="3" borderId="3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18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/>
    <xf numFmtId="0" fontId="18" fillId="0" borderId="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3" xfId="0" applyFont="1" applyBorder="1" applyAlignment="1"/>
    <xf numFmtId="0" fontId="3" fillId="0" borderId="3" xfId="0" applyFont="1" applyBorder="1" applyAlignment="1"/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20" fillId="0" borderId="0" xfId="0" applyFont="1" applyAlignment="1"/>
    <xf numFmtId="0" fontId="4" fillId="0" borderId="1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6" fillId="3" borderId="0" xfId="0" applyFont="1" applyFill="1" applyBorder="1" applyAlignment="1">
      <alignment horizontal="center" vertical="center" textRotation="90"/>
    </xf>
    <xf numFmtId="0" fontId="6" fillId="4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textRotation="90"/>
    </xf>
    <xf numFmtId="0" fontId="3" fillId="0" borderId="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3" xfId="0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textRotation="90"/>
    </xf>
    <xf numFmtId="0" fontId="4" fillId="0" borderId="0" xfId="0" applyFont="1" applyBorder="1" applyAlignment="1">
      <alignment horizontal="left" vertical="center"/>
    </xf>
    <xf numFmtId="0" fontId="6" fillId="10" borderId="3" xfId="0" applyFont="1" applyFill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center" vertical="center" textRotation="90"/>
    </xf>
    <xf numFmtId="0" fontId="1" fillId="4" borderId="3" xfId="0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/>
    <xf numFmtId="0" fontId="1" fillId="4" borderId="0" xfId="0" applyFont="1" applyFill="1" applyBorder="1" applyAlignment="1">
      <alignment horizontal="right" vertical="center" textRotation="90"/>
    </xf>
    <xf numFmtId="0" fontId="7" fillId="11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10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textRotation="90"/>
    </xf>
    <xf numFmtId="0" fontId="6" fillId="9" borderId="34" xfId="0" applyFont="1" applyFill="1" applyBorder="1" applyAlignment="1">
      <alignment horizontal="center" vertical="center" textRotation="90"/>
    </xf>
    <xf numFmtId="0" fontId="6" fillId="9" borderId="34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9" borderId="35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17" fillId="0" borderId="11" xfId="0" applyFont="1" applyBorder="1" applyAlignment="1"/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17" fillId="0" borderId="14" xfId="0" applyFont="1" applyBorder="1" applyAlignment="1"/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2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2" fillId="0" borderId="14" xfId="0" applyFont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8</xdr:col>
      <xdr:colOff>369652</xdr:colOff>
      <xdr:row>0</xdr:row>
      <xdr:rowOff>647700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50" y="57150"/>
          <a:ext cx="2827102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21167</xdr:colOff>
      <xdr:row>0</xdr:row>
      <xdr:rowOff>84667</xdr:rowOff>
    </xdr:from>
    <xdr:to>
      <xdr:col>11</xdr:col>
      <xdr:colOff>54269</xdr:colOff>
      <xdr:row>0</xdr:row>
      <xdr:rowOff>675217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9167" y="84667"/>
          <a:ext cx="2827102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5"/>
  <sheetViews>
    <sheetView tabSelected="1" workbookViewId="0">
      <selection activeCell="AB4" sqref="AB4"/>
    </sheetView>
  </sheetViews>
  <sheetFormatPr defaultColWidth="14.42578125" defaultRowHeight="15"/>
  <cols>
    <col min="1" max="1" width="4.140625" style="4" bestFit="1" customWidth="1"/>
    <col min="2" max="2" width="4.140625" style="166" bestFit="1" customWidth="1"/>
    <col min="3" max="3" width="5.28515625" style="166" customWidth="1"/>
    <col min="4" max="4" width="7.7109375" style="15" hidden="1" customWidth="1"/>
    <col min="5" max="5" width="13" style="15" bestFit="1" customWidth="1"/>
    <col min="6" max="6" width="10.85546875" style="15" customWidth="1"/>
    <col min="7" max="7" width="6.42578125" style="17" hidden="1" customWidth="1"/>
    <col min="8" max="8" width="3.7109375" style="17" customWidth="1"/>
    <col min="9" max="9" width="8.140625" style="17" customWidth="1"/>
    <col min="10" max="10" width="10.42578125" style="17" customWidth="1"/>
    <col min="11" max="11" width="4.28515625" style="17" hidden="1" customWidth="1"/>
    <col min="12" max="12" width="17" style="15" customWidth="1"/>
    <col min="13" max="13" width="11" style="15" customWidth="1"/>
    <col min="14" max="17" width="4.28515625" style="28" bestFit="1" customWidth="1"/>
    <col min="18" max="18" width="6.28515625" style="4" customWidth="1"/>
    <col min="19" max="19" width="4" style="4" customWidth="1"/>
    <col min="20" max="26" width="4.28515625" style="4" bestFit="1" customWidth="1"/>
    <col min="27" max="27" width="4" style="4" bestFit="1" customWidth="1"/>
    <col min="28" max="28" width="4.28515625" style="4" bestFit="1" customWidth="1"/>
    <col min="29" max="29" width="4" style="4" bestFit="1" customWidth="1"/>
    <col min="30" max="30" width="4.28515625" style="4" bestFit="1" customWidth="1"/>
    <col min="31" max="31" width="4" style="4" bestFit="1" customWidth="1"/>
    <col min="32" max="32" width="4.28515625" style="4" bestFit="1" customWidth="1"/>
    <col min="33" max="33" width="4" style="4" customWidth="1"/>
    <col min="34" max="34" width="15.85546875" style="4" customWidth="1"/>
    <col min="35" max="35" width="5.140625" style="4" hidden="1" customWidth="1"/>
    <col min="36" max="37" width="0" style="4" hidden="1" customWidth="1"/>
    <col min="38" max="16384" width="14.42578125" style="4"/>
  </cols>
  <sheetData>
    <row r="1" spans="1:36" ht="56.25" customHeight="1"/>
    <row r="2" spans="1:36" ht="31.5" customHeight="1" thickBot="1">
      <c r="C2" s="138" t="s">
        <v>122</v>
      </c>
    </row>
    <row r="3" spans="1:36" ht="15.75">
      <c r="C3" s="167"/>
      <c r="G3" s="18"/>
      <c r="I3" s="18"/>
      <c r="J3" s="18"/>
      <c r="K3" s="18"/>
      <c r="L3" s="1"/>
      <c r="N3" s="218" t="s">
        <v>0</v>
      </c>
      <c r="O3" s="219"/>
      <c r="P3" s="219"/>
      <c r="Q3" s="220"/>
      <c r="R3" s="82">
        <v>1</v>
      </c>
      <c r="S3" s="35"/>
      <c r="T3" s="34">
        <v>2</v>
      </c>
      <c r="U3" s="35"/>
      <c r="V3" s="34">
        <v>3</v>
      </c>
      <c r="W3" s="35"/>
      <c r="X3" s="34">
        <v>4</v>
      </c>
      <c r="Y3" s="35"/>
      <c r="Z3" s="140"/>
      <c r="AA3" s="141"/>
      <c r="AB3" s="140"/>
      <c r="AC3" s="141"/>
      <c r="AD3" s="140"/>
      <c r="AE3" s="141"/>
      <c r="AF3" s="140"/>
      <c r="AG3" s="141"/>
      <c r="AH3" s="155"/>
      <c r="AI3" s="162"/>
      <c r="AJ3" s="3"/>
    </row>
    <row r="4" spans="1:36" s="37" customFormat="1" ht="99.75">
      <c r="A4" s="42" t="s">
        <v>0</v>
      </c>
      <c r="B4" s="23" t="s">
        <v>118</v>
      </c>
      <c r="C4" s="23" t="s">
        <v>119</v>
      </c>
      <c r="D4" s="23" t="s">
        <v>4</v>
      </c>
      <c r="E4" s="42" t="s">
        <v>3</v>
      </c>
      <c r="F4" s="23" t="s">
        <v>2</v>
      </c>
      <c r="G4" s="23" t="s">
        <v>5</v>
      </c>
      <c r="H4" s="24" t="s">
        <v>111</v>
      </c>
      <c r="I4" s="23" t="s">
        <v>6</v>
      </c>
      <c r="J4" s="24" t="s">
        <v>113</v>
      </c>
      <c r="K4" s="24" t="s">
        <v>114</v>
      </c>
      <c r="L4" s="25" t="s">
        <v>7</v>
      </c>
      <c r="M4" s="85" t="s">
        <v>112</v>
      </c>
      <c r="N4" s="186" t="s">
        <v>10</v>
      </c>
      <c r="O4" s="76" t="s">
        <v>11</v>
      </c>
      <c r="P4" s="164" t="s">
        <v>12</v>
      </c>
      <c r="Q4" s="84" t="s">
        <v>13</v>
      </c>
      <c r="R4" s="185" t="s">
        <v>8</v>
      </c>
      <c r="S4" s="23" t="s">
        <v>9</v>
      </c>
      <c r="T4" s="46" t="s">
        <v>8</v>
      </c>
      <c r="U4" s="23" t="s">
        <v>9</v>
      </c>
      <c r="V4" s="46" t="s">
        <v>8</v>
      </c>
      <c r="W4" s="23" t="s">
        <v>9</v>
      </c>
      <c r="X4" s="46" t="s">
        <v>8</v>
      </c>
      <c r="Y4" s="23" t="s">
        <v>9</v>
      </c>
      <c r="Z4" s="142"/>
      <c r="AA4" s="143"/>
      <c r="AB4" s="142"/>
      <c r="AC4" s="143"/>
      <c r="AD4" s="142"/>
      <c r="AE4" s="143"/>
      <c r="AF4" s="142"/>
      <c r="AG4" s="143"/>
      <c r="AH4" s="156"/>
      <c r="AI4" s="156" t="s">
        <v>14</v>
      </c>
      <c r="AJ4" s="16"/>
    </row>
    <row r="5" spans="1:36" ht="18">
      <c r="A5" s="78">
        <v>1</v>
      </c>
      <c r="B5" s="38">
        <v>1</v>
      </c>
      <c r="C5" s="79">
        <f t="shared" ref="C5:C12" si="0">(COUNT(AI$5:AI$12)+1+RANK(AI5,AI$5:AI$12)-RANK(AI5,AI$5:AI$12,1))/2</f>
        <v>1</v>
      </c>
      <c r="D5" s="39">
        <v>11794</v>
      </c>
      <c r="E5" s="124" t="s">
        <v>19</v>
      </c>
      <c r="F5" s="124" t="s">
        <v>18</v>
      </c>
      <c r="G5" s="40">
        <v>2006</v>
      </c>
      <c r="H5" s="19" t="s">
        <v>20</v>
      </c>
      <c r="I5" s="173" t="s">
        <v>21</v>
      </c>
      <c r="J5" s="40" t="s">
        <v>22</v>
      </c>
      <c r="K5" s="40" t="s">
        <v>23</v>
      </c>
      <c r="L5" s="39" t="s">
        <v>17</v>
      </c>
      <c r="M5" s="80"/>
      <c r="N5" s="187">
        <f t="shared" ref="N5:N13" si="1" xml:space="preserve"> COUNTA(R5, T5, V5, X5, Z5, AB5, AD5, AF5)</f>
        <v>3</v>
      </c>
      <c r="O5" s="104">
        <f t="shared" ref="O5:O13" si="2">R5+T5+V5+X5+Z5+AB5+AD5+AF5</f>
        <v>5</v>
      </c>
      <c r="P5" s="188">
        <f t="shared" ref="P5:P13" si="3" xml:space="preserve"> COUNTA(S5, U5, W5, Y5, AA5, AC5, AE5, AG5)</f>
        <v>4</v>
      </c>
      <c r="Q5" s="106">
        <f t="shared" ref="Q5:Q13" si="4">S5+U5+W5+Y5+AA5+AC5+AE5+AG5</f>
        <v>6</v>
      </c>
      <c r="R5" s="97">
        <v>2</v>
      </c>
      <c r="S5" s="26">
        <v>2</v>
      </c>
      <c r="T5" s="47">
        <v>2</v>
      </c>
      <c r="U5" s="26">
        <v>2</v>
      </c>
      <c r="V5" s="47">
        <v>1</v>
      </c>
      <c r="W5" s="26">
        <v>1</v>
      </c>
      <c r="X5" s="47"/>
      <c r="Y5" s="26">
        <v>1</v>
      </c>
      <c r="Z5" s="144"/>
      <c r="AA5" s="145"/>
      <c r="AB5" s="144"/>
      <c r="AC5" s="145"/>
      <c r="AD5" s="144"/>
      <c r="AE5" s="145"/>
      <c r="AF5" s="144"/>
      <c r="AG5" s="145"/>
      <c r="AH5" s="158"/>
      <c r="AI5" s="163">
        <f t="shared" ref="AI5:AI12" si="5">N5*1000+P5*100-O5/100.1-Q5/1000.1</f>
        <v>3399.9440505499902</v>
      </c>
      <c r="AJ5" s="8">
        <f t="shared" ref="AJ5:AJ12" si="6">RANK(AI5,AI$5:AI$12)</f>
        <v>1</v>
      </c>
    </row>
    <row r="6" spans="1:36" ht="18">
      <c r="A6" s="78">
        <v>2</v>
      </c>
      <c r="B6" s="38">
        <v>3</v>
      </c>
      <c r="C6" s="79">
        <f t="shared" si="0"/>
        <v>2</v>
      </c>
      <c r="D6" s="39">
        <v>13748</v>
      </c>
      <c r="E6" s="124" t="s">
        <v>25</v>
      </c>
      <c r="F6" s="124" t="s">
        <v>24</v>
      </c>
      <c r="G6" s="40">
        <v>2007</v>
      </c>
      <c r="H6" s="19" t="s">
        <v>20</v>
      </c>
      <c r="I6" s="173" t="s">
        <v>21</v>
      </c>
      <c r="J6" s="40" t="s">
        <v>22</v>
      </c>
      <c r="K6" s="40" t="s">
        <v>23</v>
      </c>
      <c r="L6" s="39" t="s">
        <v>17</v>
      </c>
      <c r="M6" s="80"/>
      <c r="N6" s="187">
        <f t="shared" si="1"/>
        <v>3</v>
      </c>
      <c r="O6" s="104">
        <f t="shared" si="2"/>
        <v>9</v>
      </c>
      <c r="P6" s="188">
        <f t="shared" si="3"/>
        <v>4</v>
      </c>
      <c r="Q6" s="106">
        <f t="shared" si="4"/>
        <v>13</v>
      </c>
      <c r="R6" s="97">
        <v>6</v>
      </c>
      <c r="S6" s="26">
        <v>6</v>
      </c>
      <c r="T6" s="47">
        <v>1</v>
      </c>
      <c r="U6" s="26">
        <v>1</v>
      </c>
      <c r="V6" s="47">
        <v>2</v>
      </c>
      <c r="W6" s="26">
        <v>1</v>
      </c>
      <c r="X6" s="47"/>
      <c r="Y6" s="26">
        <v>5</v>
      </c>
      <c r="Z6" s="144"/>
      <c r="AA6" s="145"/>
      <c r="AB6" s="144"/>
      <c r="AC6" s="145"/>
      <c r="AD6" s="144"/>
      <c r="AE6" s="145"/>
      <c r="AF6" s="144"/>
      <c r="AG6" s="145"/>
      <c r="AH6" s="158"/>
      <c r="AI6" s="163">
        <f t="shared" si="5"/>
        <v>3399.8970912099599</v>
      </c>
      <c r="AJ6" s="8">
        <f t="shared" si="6"/>
        <v>2</v>
      </c>
    </row>
    <row r="7" spans="1:36" ht="18.75" thickBot="1">
      <c r="A7" s="199">
        <v>3</v>
      </c>
      <c r="B7" s="200">
        <v>5</v>
      </c>
      <c r="C7" s="201">
        <f t="shared" si="0"/>
        <v>3</v>
      </c>
      <c r="D7" s="202">
        <v>16783</v>
      </c>
      <c r="E7" s="125" t="s">
        <v>39</v>
      </c>
      <c r="F7" s="125" t="s">
        <v>38</v>
      </c>
      <c r="G7" s="203">
        <v>2001</v>
      </c>
      <c r="H7" s="67" t="s">
        <v>20</v>
      </c>
      <c r="I7" s="67" t="s">
        <v>36</v>
      </c>
      <c r="J7" s="203" t="s">
        <v>22</v>
      </c>
      <c r="K7" s="203" t="s">
        <v>23</v>
      </c>
      <c r="L7" s="202" t="s">
        <v>37</v>
      </c>
      <c r="M7" s="95"/>
      <c r="N7" s="189">
        <f t="shared" si="1"/>
        <v>2</v>
      </c>
      <c r="O7" s="108">
        <f t="shared" si="2"/>
        <v>5</v>
      </c>
      <c r="P7" s="190">
        <f t="shared" si="3"/>
        <v>3</v>
      </c>
      <c r="Q7" s="110">
        <f t="shared" si="4"/>
        <v>7</v>
      </c>
      <c r="R7" s="98"/>
      <c r="S7" s="66">
        <v>4</v>
      </c>
      <c r="T7" s="68">
        <v>3</v>
      </c>
      <c r="U7" s="66">
        <v>1</v>
      </c>
      <c r="V7" s="68">
        <v>2</v>
      </c>
      <c r="W7" s="66">
        <v>2</v>
      </c>
      <c r="X7" s="68"/>
      <c r="Y7" s="66"/>
      <c r="Z7" s="144"/>
      <c r="AA7" s="145"/>
      <c r="AB7" s="144"/>
      <c r="AC7" s="145"/>
      <c r="AD7" s="144"/>
      <c r="AE7" s="145"/>
      <c r="AF7" s="144"/>
      <c r="AG7" s="145"/>
      <c r="AH7" s="158"/>
      <c r="AI7" s="163">
        <f t="shared" si="5"/>
        <v>2299.9430506499798</v>
      </c>
      <c r="AJ7" s="8">
        <f t="shared" si="6"/>
        <v>3</v>
      </c>
    </row>
    <row r="8" spans="1:36" ht="18">
      <c r="A8" s="191">
        <v>4</v>
      </c>
      <c r="B8" s="192">
        <v>4</v>
      </c>
      <c r="C8" s="193">
        <f t="shared" si="0"/>
        <v>4</v>
      </c>
      <c r="D8" s="194">
        <v>19563</v>
      </c>
      <c r="E8" s="126" t="s">
        <v>27</v>
      </c>
      <c r="F8" s="126" t="s">
        <v>26</v>
      </c>
      <c r="G8" s="195">
        <v>2005</v>
      </c>
      <c r="H8" s="58" t="s">
        <v>20</v>
      </c>
      <c r="I8" s="196" t="s">
        <v>28</v>
      </c>
      <c r="J8" s="195" t="s">
        <v>22</v>
      </c>
      <c r="K8" s="195" t="s">
        <v>23</v>
      </c>
      <c r="L8" s="194" t="s">
        <v>29</v>
      </c>
      <c r="M8" s="96"/>
      <c r="N8" s="197">
        <f t="shared" si="1"/>
        <v>2</v>
      </c>
      <c r="O8" s="112">
        <f t="shared" si="2"/>
        <v>9</v>
      </c>
      <c r="P8" s="198">
        <f t="shared" si="3"/>
        <v>2</v>
      </c>
      <c r="Q8" s="114">
        <f t="shared" si="4"/>
        <v>9</v>
      </c>
      <c r="R8" s="99">
        <v>7</v>
      </c>
      <c r="S8" s="57">
        <v>7</v>
      </c>
      <c r="T8" s="59"/>
      <c r="U8" s="57"/>
      <c r="V8" s="59">
        <v>2</v>
      </c>
      <c r="W8" s="57">
        <v>2</v>
      </c>
      <c r="X8" s="59"/>
      <c r="Y8" s="57"/>
      <c r="Z8" s="144"/>
      <c r="AA8" s="145"/>
      <c r="AB8" s="144"/>
      <c r="AC8" s="145"/>
      <c r="AD8" s="144"/>
      <c r="AE8" s="145"/>
      <c r="AF8" s="144"/>
      <c r="AG8" s="145"/>
      <c r="AH8" s="158"/>
      <c r="AI8" s="163">
        <f t="shared" si="5"/>
        <v>2199.9010908099999</v>
      </c>
      <c r="AJ8" s="8">
        <f t="shared" si="6"/>
        <v>4</v>
      </c>
    </row>
    <row r="9" spans="1:36" ht="18">
      <c r="A9" s="78">
        <v>5</v>
      </c>
      <c r="B9" s="38">
        <v>6</v>
      </c>
      <c r="C9" s="79">
        <f t="shared" si="0"/>
        <v>5</v>
      </c>
      <c r="D9" s="39">
        <v>8998</v>
      </c>
      <c r="E9" s="124" t="s">
        <v>35</v>
      </c>
      <c r="F9" s="124" t="s">
        <v>34</v>
      </c>
      <c r="G9" s="40">
        <v>2000</v>
      </c>
      <c r="H9" s="19" t="s">
        <v>20</v>
      </c>
      <c r="I9" s="19" t="s">
        <v>36</v>
      </c>
      <c r="J9" s="40" t="s">
        <v>22</v>
      </c>
      <c r="K9" s="40" t="s">
        <v>23</v>
      </c>
      <c r="L9" s="39" t="s">
        <v>37</v>
      </c>
      <c r="M9" s="80"/>
      <c r="N9" s="187">
        <f t="shared" si="1"/>
        <v>2</v>
      </c>
      <c r="O9" s="104">
        <f t="shared" si="2"/>
        <v>13</v>
      </c>
      <c r="P9" s="188">
        <f t="shared" si="3"/>
        <v>2</v>
      </c>
      <c r="Q9" s="106">
        <f t="shared" si="4"/>
        <v>11</v>
      </c>
      <c r="R9" s="97">
        <v>7</v>
      </c>
      <c r="S9" s="26">
        <v>7</v>
      </c>
      <c r="T9" s="47"/>
      <c r="U9" s="26"/>
      <c r="V9" s="47">
        <v>6</v>
      </c>
      <c r="W9" s="26">
        <v>4</v>
      </c>
      <c r="X9" s="47"/>
      <c r="Y9" s="26"/>
      <c r="Z9" s="144"/>
      <c r="AA9" s="145"/>
      <c r="AB9" s="144"/>
      <c r="AC9" s="145"/>
      <c r="AD9" s="144"/>
      <c r="AE9" s="145"/>
      <c r="AF9" s="144"/>
      <c r="AG9" s="145"/>
      <c r="AH9" s="158"/>
      <c r="AI9" s="163">
        <f t="shared" si="5"/>
        <v>2199.85913097002</v>
      </c>
      <c r="AJ9" s="8">
        <f t="shared" si="6"/>
        <v>5</v>
      </c>
    </row>
    <row r="10" spans="1:36" ht="18">
      <c r="A10" s="78">
        <v>6</v>
      </c>
      <c r="B10" s="38">
        <v>2</v>
      </c>
      <c r="C10" s="79">
        <f t="shared" si="0"/>
        <v>6</v>
      </c>
      <c r="D10" s="39">
        <v>9449</v>
      </c>
      <c r="E10" s="124" t="s">
        <v>47</v>
      </c>
      <c r="F10" s="124" t="s">
        <v>46</v>
      </c>
      <c r="G10" s="40">
        <v>1986</v>
      </c>
      <c r="H10" s="19" t="s">
        <v>20</v>
      </c>
      <c r="I10" s="19" t="s">
        <v>36</v>
      </c>
      <c r="J10" s="40" t="s">
        <v>22</v>
      </c>
      <c r="K10" s="40" t="s">
        <v>23</v>
      </c>
      <c r="L10" s="39" t="s">
        <v>48</v>
      </c>
      <c r="M10" s="80" t="s">
        <v>49</v>
      </c>
      <c r="N10" s="187">
        <f t="shared" si="1"/>
        <v>1</v>
      </c>
      <c r="O10" s="104">
        <f t="shared" si="2"/>
        <v>1</v>
      </c>
      <c r="P10" s="188">
        <f t="shared" si="3"/>
        <v>2</v>
      </c>
      <c r="Q10" s="106">
        <f t="shared" si="4"/>
        <v>7</v>
      </c>
      <c r="R10" s="97"/>
      <c r="S10" s="26"/>
      <c r="T10" s="47"/>
      <c r="U10" s="26">
        <v>6</v>
      </c>
      <c r="V10" s="47">
        <v>1</v>
      </c>
      <c r="W10" s="26">
        <v>1</v>
      </c>
      <c r="X10" s="47"/>
      <c r="Y10" s="26"/>
      <c r="Z10" s="144"/>
      <c r="AA10" s="145"/>
      <c r="AB10" s="144"/>
      <c r="AC10" s="145"/>
      <c r="AD10" s="144"/>
      <c r="AE10" s="145"/>
      <c r="AF10" s="144"/>
      <c r="AG10" s="145"/>
      <c r="AH10" s="158"/>
      <c r="AI10" s="163">
        <f t="shared" si="5"/>
        <v>1199.9830106899401</v>
      </c>
      <c r="AJ10" s="8">
        <f t="shared" si="6"/>
        <v>6</v>
      </c>
    </row>
    <row r="11" spans="1:36" ht="18">
      <c r="A11" s="78">
        <v>7</v>
      </c>
      <c r="B11" s="38">
        <v>7</v>
      </c>
      <c r="C11" s="79">
        <f t="shared" si="0"/>
        <v>7</v>
      </c>
      <c r="D11" s="39">
        <v>15526</v>
      </c>
      <c r="E11" s="124" t="s">
        <v>40</v>
      </c>
      <c r="F11" s="124" t="s">
        <v>15</v>
      </c>
      <c r="G11" s="40">
        <v>1996</v>
      </c>
      <c r="H11" s="19" t="s">
        <v>20</v>
      </c>
      <c r="I11" s="19" t="s">
        <v>36</v>
      </c>
      <c r="J11" s="40" t="s">
        <v>22</v>
      </c>
      <c r="K11" s="40" t="s">
        <v>23</v>
      </c>
      <c r="L11" s="39" t="s">
        <v>41</v>
      </c>
      <c r="M11" s="80"/>
      <c r="N11" s="187">
        <f t="shared" si="1"/>
        <v>0</v>
      </c>
      <c r="O11" s="104">
        <f t="shared" si="2"/>
        <v>0</v>
      </c>
      <c r="P11" s="188">
        <f t="shared" si="3"/>
        <v>1</v>
      </c>
      <c r="Q11" s="106">
        <f t="shared" si="4"/>
        <v>2</v>
      </c>
      <c r="R11" s="97"/>
      <c r="S11" s="26"/>
      <c r="T11" s="47"/>
      <c r="U11" s="26"/>
      <c r="V11" s="47"/>
      <c r="W11" s="26">
        <v>2</v>
      </c>
      <c r="X11" s="47"/>
      <c r="Y11" s="26"/>
      <c r="Z11" s="144"/>
      <c r="AA11" s="145"/>
      <c r="AB11" s="144"/>
      <c r="AC11" s="145"/>
      <c r="AD11" s="144"/>
      <c r="AE11" s="145"/>
      <c r="AF11" s="144"/>
      <c r="AG11" s="145"/>
      <c r="AH11" s="158"/>
      <c r="AI11" s="163">
        <f t="shared" si="5"/>
        <v>99.998000199979998</v>
      </c>
      <c r="AJ11" s="8">
        <f t="shared" si="6"/>
        <v>7</v>
      </c>
    </row>
    <row r="12" spans="1:36" ht="18">
      <c r="A12" s="78">
        <v>8</v>
      </c>
      <c r="B12" s="38">
        <v>8</v>
      </c>
      <c r="C12" s="79">
        <f t="shared" si="0"/>
        <v>8</v>
      </c>
      <c r="D12" s="170"/>
      <c r="E12" s="124" t="s">
        <v>43</v>
      </c>
      <c r="F12" s="124" t="s">
        <v>42</v>
      </c>
      <c r="G12" s="40">
        <v>2001</v>
      </c>
      <c r="H12" s="19" t="s">
        <v>20</v>
      </c>
      <c r="I12" s="19" t="s">
        <v>36</v>
      </c>
      <c r="J12" s="19" t="s">
        <v>44</v>
      </c>
      <c r="K12" s="40" t="s">
        <v>23</v>
      </c>
      <c r="L12" s="39" t="s">
        <v>45</v>
      </c>
      <c r="M12" s="80" t="s">
        <v>42</v>
      </c>
      <c r="N12" s="187">
        <f t="shared" si="1"/>
        <v>0</v>
      </c>
      <c r="O12" s="104">
        <f t="shared" si="2"/>
        <v>0</v>
      </c>
      <c r="P12" s="188">
        <f t="shared" si="3"/>
        <v>0</v>
      </c>
      <c r="Q12" s="106">
        <f t="shared" si="4"/>
        <v>0</v>
      </c>
      <c r="R12" s="97"/>
      <c r="S12" s="26"/>
      <c r="T12" s="47"/>
      <c r="U12" s="26"/>
      <c r="V12" s="47"/>
      <c r="W12" s="26"/>
      <c r="X12" s="47"/>
      <c r="Y12" s="26"/>
      <c r="Z12" s="144"/>
      <c r="AA12" s="145"/>
      <c r="AB12" s="144"/>
      <c r="AC12" s="145"/>
      <c r="AD12" s="144"/>
      <c r="AE12" s="145"/>
      <c r="AF12" s="144"/>
      <c r="AG12" s="145"/>
      <c r="AH12" s="158"/>
      <c r="AI12" s="163">
        <f t="shared" si="5"/>
        <v>0</v>
      </c>
      <c r="AJ12" s="8">
        <f t="shared" si="6"/>
        <v>8</v>
      </c>
    </row>
    <row r="13" spans="1:36" ht="15.75" customHeight="1" thickBot="1">
      <c r="A13" s="78">
        <v>9</v>
      </c>
      <c r="B13" s="38">
        <v>8</v>
      </c>
      <c r="C13" s="79" t="s">
        <v>120</v>
      </c>
      <c r="D13" s="79"/>
      <c r="E13" s="124" t="s">
        <v>31</v>
      </c>
      <c r="F13" s="124" t="s">
        <v>30</v>
      </c>
      <c r="G13" s="40">
        <v>2003</v>
      </c>
      <c r="H13" s="19" t="s">
        <v>20</v>
      </c>
      <c r="I13" s="175" t="s">
        <v>32</v>
      </c>
      <c r="J13" s="40" t="s">
        <v>22</v>
      </c>
      <c r="K13" s="165"/>
      <c r="L13" s="79"/>
      <c r="M13" s="81"/>
      <c r="N13" s="189">
        <f t="shared" si="1"/>
        <v>0</v>
      </c>
      <c r="O13" s="108">
        <f t="shared" si="2"/>
        <v>0</v>
      </c>
      <c r="P13" s="190">
        <f t="shared" si="3"/>
        <v>0</v>
      </c>
      <c r="Q13" s="110">
        <f t="shared" si="4"/>
        <v>0</v>
      </c>
      <c r="R13" s="97"/>
      <c r="S13" s="26"/>
      <c r="T13" s="47"/>
      <c r="U13" s="26"/>
      <c r="V13" s="47"/>
      <c r="W13" s="26"/>
      <c r="X13" s="47"/>
      <c r="Y13" s="26"/>
      <c r="Z13" s="144"/>
      <c r="AA13" s="145"/>
      <c r="AB13" s="144"/>
      <c r="AC13" s="145"/>
      <c r="AD13" s="144"/>
      <c r="AE13" s="145"/>
      <c r="AF13" s="144"/>
      <c r="AG13" s="145"/>
      <c r="AH13" s="158"/>
      <c r="AI13" s="163"/>
      <c r="AJ13" s="8"/>
    </row>
    <row r="14" spans="1:36" ht="30.75" customHeight="1" thickBot="1">
      <c r="C14" s="138" t="s">
        <v>121</v>
      </c>
    </row>
    <row r="15" spans="1:36" ht="15.75">
      <c r="B15" s="171"/>
      <c r="C15" s="1"/>
      <c r="G15" s="18"/>
      <c r="I15" s="18"/>
      <c r="J15" s="18"/>
      <c r="K15" s="18"/>
      <c r="L15" s="1"/>
      <c r="N15" s="215" t="s">
        <v>0</v>
      </c>
      <c r="O15" s="216"/>
      <c r="P15" s="216"/>
      <c r="Q15" s="217"/>
      <c r="R15" s="82">
        <v>1</v>
      </c>
      <c r="S15" s="35"/>
      <c r="T15" s="34">
        <v>2</v>
      </c>
      <c r="U15" s="35"/>
      <c r="V15" s="34">
        <v>3</v>
      </c>
      <c r="W15" s="35"/>
      <c r="X15" s="34">
        <v>4</v>
      </c>
      <c r="Y15" s="35"/>
      <c r="Z15" s="34">
        <v>5</v>
      </c>
      <c r="AA15" s="35"/>
      <c r="AB15" s="34">
        <v>6</v>
      </c>
      <c r="AC15" s="35"/>
      <c r="AD15" s="34">
        <v>7</v>
      </c>
      <c r="AE15" s="35"/>
      <c r="AF15" s="34">
        <v>8</v>
      </c>
      <c r="AG15" s="35"/>
      <c r="AH15" s="36"/>
      <c r="AI15" s="3"/>
    </row>
    <row r="16" spans="1:36" s="37" customFormat="1" ht="99.75">
      <c r="B16" s="172"/>
      <c r="C16" s="168" t="s">
        <v>117</v>
      </c>
      <c r="D16" s="168" t="s">
        <v>4</v>
      </c>
      <c r="E16" s="42" t="s">
        <v>3</v>
      </c>
      <c r="F16" s="23" t="s">
        <v>2</v>
      </c>
      <c r="G16" s="23" t="s">
        <v>5</v>
      </c>
      <c r="H16" s="24" t="s">
        <v>111</v>
      </c>
      <c r="I16" s="23" t="s">
        <v>6</v>
      </c>
      <c r="J16" s="24" t="s">
        <v>113</v>
      </c>
      <c r="K16" s="24" t="s">
        <v>114</v>
      </c>
      <c r="L16" s="25" t="s">
        <v>7</v>
      </c>
      <c r="M16" s="85" t="s">
        <v>112</v>
      </c>
      <c r="N16" s="83" t="s">
        <v>10</v>
      </c>
      <c r="O16" s="33" t="s">
        <v>11</v>
      </c>
      <c r="P16" s="51" t="s">
        <v>12</v>
      </c>
      <c r="Q16" s="84" t="s">
        <v>13</v>
      </c>
      <c r="R16" s="30" t="s">
        <v>8</v>
      </c>
      <c r="S16" s="31" t="s">
        <v>9</v>
      </c>
      <c r="T16" s="32" t="s">
        <v>8</v>
      </c>
      <c r="U16" s="31" t="s">
        <v>9</v>
      </c>
      <c r="V16" s="32" t="s">
        <v>8</v>
      </c>
      <c r="W16" s="31" t="s">
        <v>9</v>
      </c>
      <c r="X16" s="32" t="s">
        <v>8</v>
      </c>
      <c r="Y16" s="31" t="s">
        <v>9</v>
      </c>
      <c r="Z16" s="32" t="s">
        <v>8</v>
      </c>
      <c r="AA16" s="31" t="s">
        <v>9</v>
      </c>
      <c r="AB16" s="32" t="s">
        <v>8</v>
      </c>
      <c r="AC16" s="31" t="s">
        <v>9</v>
      </c>
      <c r="AD16" s="32" t="s">
        <v>8</v>
      </c>
      <c r="AE16" s="31" t="s">
        <v>9</v>
      </c>
      <c r="AF16" s="32" t="s">
        <v>8</v>
      </c>
      <c r="AG16" s="31" t="s">
        <v>9</v>
      </c>
      <c r="AH16" s="49" t="s">
        <v>14</v>
      </c>
      <c r="AI16" s="16"/>
    </row>
    <row r="17" spans="2:35" ht="16.5" thickBot="1">
      <c r="B17" s="171"/>
      <c r="C17" s="169">
        <f t="shared" ref="C17:C25" si="7">(COUNT(AH$17:AH$25)+1+RANK(AH17,AH$17:AH$25)-RANK(AH17,AH$17:AH$25,1))/2</f>
        <v>1</v>
      </c>
      <c r="D17" s="39">
        <v>11794</v>
      </c>
      <c r="E17" s="124" t="s">
        <v>19</v>
      </c>
      <c r="F17" s="124" t="s">
        <v>18</v>
      </c>
      <c r="G17" s="40">
        <v>2006</v>
      </c>
      <c r="H17" s="19" t="s">
        <v>20</v>
      </c>
      <c r="I17" s="173" t="s">
        <v>21</v>
      </c>
      <c r="J17" s="40" t="s">
        <v>22</v>
      </c>
      <c r="K17" s="40" t="s">
        <v>23</v>
      </c>
      <c r="L17" s="39" t="s">
        <v>17</v>
      </c>
      <c r="M17" s="80"/>
      <c r="N17" s="176">
        <f t="shared" ref="N17:N25" si="8" xml:space="preserve"> COUNTA(R17, T17, V17, X17, Z17, AB17, AD17, AF17)</f>
        <v>6</v>
      </c>
      <c r="O17" s="177">
        <f t="shared" ref="O17:O25" si="9">R17+T17+V17+X17+Z17+AB17+AD17+AF17</f>
        <v>12</v>
      </c>
      <c r="P17" s="178">
        <f t="shared" ref="P17:P25" si="10" xml:space="preserve"> COUNTA(S17, U17, W17, Y17, AA17, AC17, AE17, AG17)</f>
        <v>7</v>
      </c>
      <c r="Q17" s="179">
        <f t="shared" ref="Q17:Q25" si="11">S17+U17+W17+Y17+AA17+AC17+AE17+AG17</f>
        <v>12</v>
      </c>
      <c r="R17" s="21">
        <v>1</v>
      </c>
      <c r="S17" s="5">
        <v>1</v>
      </c>
      <c r="T17" s="6">
        <v>4</v>
      </c>
      <c r="U17" s="5">
        <v>2</v>
      </c>
      <c r="V17" s="6">
        <v>1</v>
      </c>
      <c r="W17" s="5">
        <v>1</v>
      </c>
      <c r="X17" s="6">
        <v>1</v>
      </c>
      <c r="Y17" s="5">
        <v>1</v>
      </c>
      <c r="Z17" s="6">
        <v>4</v>
      </c>
      <c r="AA17" s="5">
        <v>4</v>
      </c>
      <c r="AB17" s="6"/>
      <c r="AC17" s="5"/>
      <c r="AD17" s="6"/>
      <c r="AE17" s="5">
        <v>2</v>
      </c>
      <c r="AF17" s="6">
        <v>1</v>
      </c>
      <c r="AG17" s="5">
        <v>1</v>
      </c>
      <c r="AH17" s="7">
        <f t="shared" ref="AH17:AH25" si="12">N17*1000+P17*100-O17/100.1-Q17/1000.1</f>
        <v>6699.8681210800005</v>
      </c>
      <c r="AI17" s="8">
        <f t="shared" ref="AI17:AI25" si="13">RANK(AH17,AH$17:AH$25)</f>
        <v>1</v>
      </c>
    </row>
    <row r="18" spans="2:35" ht="16.5" thickBot="1">
      <c r="B18" s="171"/>
      <c r="C18" s="169">
        <f t="shared" si="7"/>
        <v>2</v>
      </c>
      <c r="D18" s="39">
        <v>9449</v>
      </c>
      <c r="E18" s="124" t="s">
        <v>47</v>
      </c>
      <c r="F18" s="124" t="s">
        <v>46</v>
      </c>
      <c r="G18" s="40">
        <v>1986</v>
      </c>
      <c r="H18" s="19" t="s">
        <v>20</v>
      </c>
      <c r="I18" s="19" t="s">
        <v>36</v>
      </c>
      <c r="J18" s="40" t="s">
        <v>22</v>
      </c>
      <c r="K18" s="40" t="s">
        <v>23</v>
      </c>
      <c r="L18" s="39" t="s">
        <v>48</v>
      </c>
      <c r="M18" s="80" t="s">
        <v>49</v>
      </c>
      <c r="N18" s="176">
        <f t="shared" si="8"/>
        <v>4</v>
      </c>
      <c r="O18" s="177">
        <f t="shared" si="9"/>
        <v>12</v>
      </c>
      <c r="P18" s="178">
        <f t="shared" si="10"/>
        <v>5</v>
      </c>
      <c r="Q18" s="180">
        <f t="shared" si="11"/>
        <v>18</v>
      </c>
      <c r="R18" s="22">
        <v>1</v>
      </c>
      <c r="S18" s="9">
        <v>1</v>
      </c>
      <c r="T18" s="10">
        <v>8</v>
      </c>
      <c r="U18" s="9">
        <v>8</v>
      </c>
      <c r="V18" s="10">
        <v>1</v>
      </c>
      <c r="W18" s="9">
        <v>1</v>
      </c>
      <c r="X18" s="10">
        <v>2</v>
      </c>
      <c r="Y18" s="9">
        <v>2</v>
      </c>
      <c r="Z18" s="10"/>
      <c r="AA18" s="9"/>
      <c r="AB18" s="10"/>
      <c r="AC18" s="9"/>
      <c r="AD18" s="10"/>
      <c r="AE18" s="9">
        <v>6</v>
      </c>
      <c r="AF18" s="10"/>
      <c r="AG18" s="9"/>
      <c r="AH18" s="7">
        <f t="shared" si="12"/>
        <v>4499.8621216799402</v>
      </c>
      <c r="AI18" s="8">
        <f t="shared" si="13"/>
        <v>2</v>
      </c>
    </row>
    <row r="19" spans="2:35" ht="16.5" thickBot="1">
      <c r="B19" s="171"/>
      <c r="C19" s="169">
        <f t="shared" si="7"/>
        <v>3</v>
      </c>
      <c r="D19" s="39">
        <v>13748</v>
      </c>
      <c r="E19" s="124" t="s">
        <v>25</v>
      </c>
      <c r="F19" s="124" t="s">
        <v>24</v>
      </c>
      <c r="G19" s="40">
        <v>2007</v>
      </c>
      <c r="H19" s="19" t="s">
        <v>20</v>
      </c>
      <c r="I19" s="173" t="s">
        <v>21</v>
      </c>
      <c r="J19" s="40" t="s">
        <v>22</v>
      </c>
      <c r="K19" s="40" t="s">
        <v>23</v>
      </c>
      <c r="L19" s="39" t="s">
        <v>17</v>
      </c>
      <c r="M19" s="80"/>
      <c r="N19" s="176">
        <f t="shared" si="8"/>
        <v>3</v>
      </c>
      <c r="O19" s="177">
        <f t="shared" si="9"/>
        <v>3</v>
      </c>
      <c r="P19" s="178">
        <f t="shared" si="10"/>
        <v>5</v>
      </c>
      <c r="Q19" s="180">
        <f t="shared" si="11"/>
        <v>8</v>
      </c>
      <c r="R19" s="22">
        <v>1</v>
      </c>
      <c r="S19" s="9">
        <v>1</v>
      </c>
      <c r="T19" s="10"/>
      <c r="U19" s="9"/>
      <c r="V19" s="10">
        <v>1</v>
      </c>
      <c r="W19" s="9">
        <v>1</v>
      </c>
      <c r="X19" s="10">
        <v>1</v>
      </c>
      <c r="Y19" s="9">
        <v>1</v>
      </c>
      <c r="Z19" s="10"/>
      <c r="AA19" s="9"/>
      <c r="AB19" s="10"/>
      <c r="AC19" s="9"/>
      <c r="AD19" s="10"/>
      <c r="AE19" s="9">
        <v>2</v>
      </c>
      <c r="AF19" s="10"/>
      <c r="AG19" s="9">
        <v>3</v>
      </c>
      <c r="AH19" s="7">
        <f t="shared" si="12"/>
        <v>3499.9620307699497</v>
      </c>
      <c r="AI19" s="8">
        <f t="shared" si="13"/>
        <v>3</v>
      </c>
    </row>
    <row r="20" spans="2:35" ht="16.5" thickBot="1">
      <c r="B20" s="171"/>
      <c r="C20" s="169">
        <f t="shared" si="7"/>
        <v>4</v>
      </c>
      <c r="D20" s="39">
        <v>19563</v>
      </c>
      <c r="E20" s="124" t="s">
        <v>27</v>
      </c>
      <c r="F20" s="124" t="s">
        <v>26</v>
      </c>
      <c r="G20" s="40">
        <v>2005</v>
      </c>
      <c r="H20" s="19" t="s">
        <v>20</v>
      </c>
      <c r="I20" s="174" t="s">
        <v>28</v>
      </c>
      <c r="J20" s="40" t="s">
        <v>22</v>
      </c>
      <c r="K20" s="40" t="s">
        <v>23</v>
      </c>
      <c r="L20" s="39" t="s">
        <v>29</v>
      </c>
      <c r="M20" s="80"/>
      <c r="N20" s="176">
        <f t="shared" si="8"/>
        <v>2</v>
      </c>
      <c r="O20" s="177">
        <f t="shared" si="9"/>
        <v>2</v>
      </c>
      <c r="P20" s="178">
        <f t="shared" si="10"/>
        <v>4</v>
      </c>
      <c r="Q20" s="180">
        <f t="shared" si="11"/>
        <v>6</v>
      </c>
      <c r="R20" s="22">
        <v>1</v>
      </c>
      <c r="S20" s="9">
        <v>1</v>
      </c>
      <c r="T20" s="10"/>
      <c r="U20" s="9"/>
      <c r="V20" s="10">
        <v>1</v>
      </c>
      <c r="W20" s="9">
        <v>1</v>
      </c>
      <c r="X20" s="10"/>
      <c r="Y20" s="9"/>
      <c r="Z20" s="10"/>
      <c r="AA20" s="9"/>
      <c r="AB20" s="10"/>
      <c r="AC20" s="9"/>
      <c r="AD20" s="10"/>
      <c r="AE20" s="9">
        <v>1</v>
      </c>
      <c r="AF20" s="10"/>
      <c r="AG20" s="9">
        <v>3</v>
      </c>
      <c r="AH20" s="7">
        <f t="shared" si="12"/>
        <v>2399.9740205799603</v>
      </c>
      <c r="AI20" s="8">
        <f t="shared" si="13"/>
        <v>4</v>
      </c>
    </row>
    <row r="21" spans="2:35" ht="16.5" thickBot="1">
      <c r="B21" s="171"/>
      <c r="C21" s="169">
        <f t="shared" si="7"/>
        <v>5</v>
      </c>
      <c r="D21" s="39">
        <v>16783</v>
      </c>
      <c r="E21" s="124" t="s">
        <v>39</v>
      </c>
      <c r="F21" s="124" t="s">
        <v>38</v>
      </c>
      <c r="G21" s="40">
        <v>2001</v>
      </c>
      <c r="H21" s="19" t="s">
        <v>20</v>
      </c>
      <c r="I21" s="19" t="s">
        <v>36</v>
      </c>
      <c r="J21" s="40" t="s">
        <v>22</v>
      </c>
      <c r="K21" s="40" t="s">
        <v>23</v>
      </c>
      <c r="L21" s="39" t="s">
        <v>37</v>
      </c>
      <c r="M21" s="80"/>
      <c r="N21" s="176">
        <f t="shared" si="8"/>
        <v>2</v>
      </c>
      <c r="O21" s="177">
        <f t="shared" si="9"/>
        <v>5</v>
      </c>
      <c r="P21" s="178">
        <f t="shared" si="10"/>
        <v>4</v>
      </c>
      <c r="Q21" s="180">
        <f t="shared" si="11"/>
        <v>13</v>
      </c>
      <c r="R21" s="22"/>
      <c r="S21" s="9"/>
      <c r="T21" s="10"/>
      <c r="U21" s="9">
        <v>5</v>
      </c>
      <c r="V21" s="10">
        <v>3</v>
      </c>
      <c r="W21" s="9">
        <v>2</v>
      </c>
      <c r="X21" s="10"/>
      <c r="Y21" s="9"/>
      <c r="Z21" s="10"/>
      <c r="AA21" s="9"/>
      <c r="AB21" s="10"/>
      <c r="AC21" s="9"/>
      <c r="AD21" s="10"/>
      <c r="AE21" s="9">
        <v>4</v>
      </c>
      <c r="AF21" s="10">
        <v>2</v>
      </c>
      <c r="AG21" s="9">
        <v>2</v>
      </c>
      <c r="AH21" s="7">
        <f t="shared" si="12"/>
        <v>2399.9370512499199</v>
      </c>
      <c r="AI21" s="8">
        <f t="shared" si="13"/>
        <v>5</v>
      </c>
    </row>
    <row r="22" spans="2:35" ht="16.5" thickBot="1">
      <c r="B22" s="171"/>
      <c r="C22" s="169">
        <f t="shared" si="7"/>
        <v>6</v>
      </c>
      <c r="D22" s="39">
        <v>8998</v>
      </c>
      <c r="E22" s="124" t="s">
        <v>35</v>
      </c>
      <c r="F22" s="124" t="s">
        <v>34</v>
      </c>
      <c r="G22" s="40">
        <v>2000</v>
      </c>
      <c r="H22" s="19" t="s">
        <v>20</v>
      </c>
      <c r="I22" s="19" t="s">
        <v>36</v>
      </c>
      <c r="J22" s="40" t="s">
        <v>22</v>
      </c>
      <c r="K22" s="40" t="s">
        <v>23</v>
      </c>
      <c r="L22" s="39" t="s">
        <v>37</v>
      </c>
      <c r="M22" s="80"/>
      <c r="N22" s="176">
        <f t="shared" si="8"/>
        <v>2</v>
      </c>
      <c r="O22" s="177">
        <f t="shared" si="9"/>
        <v>7</v>
      </c>
      <c r="P22" s="178">
        <f t="shared" si="10"/>
        <v>4</v>
      </c>
      <c r="Q22" s="180">
        <f t="shared" si="11"/>
        <v>13</v>
      </c>
      <c r="R22" s="22">
        <v>6</v>
      </c>
      <c r="S22" s="9">
        <v>6</v>
      </c>
      <c r="T22" s="10"/>
      <c r="U22" s="9"/>
      <c r="V22" s="10">
        <v>1</v>
      </c>
      <c r="W22" s="9">
        <v>1</v>
      </c>
      <c r="X22" s="10"/>
      <c r="Y22" s="9"/>
      <c r="Z22" s="10"/>
      <c r="AA22" s="9"/>
      <c r="AB22" s="10"/>
      <c r="AC22" s="9"/>
      <c r="AD22" s="10"/>
      <c r="AE22" s="9">
        <v>4</v>
      </c>
      <c r="AF22" s="10"/>
      <c r="AG22" s="9">
        <v>2</v>
      </c>
      <c r="AH22" s="7">
        <f t="shared" si="12"/>
        <v>2399.9170712299397</v>
      </c>
      <c r="AI22" s="8">
        <f t="shared" si="13"/>
        <v>6</v>
      </c>
    </row>
    <row r="23" spans="2:35" ht="16.5" thickBot="1">
      <c r="B23" s="171"/>
      <c r="C23" s="169">
        <f t="shared" si="7"/>
        <v>7</v>
      </c>
      <c r="D23" s="39">
        <v>15526</v>
      </c>
      <c r="E23" s="124" t="s">
        <v>40</v>
      </c>
      <c r="F23" s="124" t="s">
        <v>15</v>
      </c>
      <c r="G23" s="40">
        <v>1996</v>
      </c>
      <c r="H23" s="19" t="s">
        <v>20</v>
      </c>
      <c r="I23" s="19" t="s">
        <v>36</v>
      </c>
      <c r="J23" s="40" t="s">
        <v>22</v>
      </c>
      <c r="K23" s="40" t="s">
        <v>23</v>
      </c>
      <c r="L23" s="39" t="s">
        <v>41</v>
      </c>
      <c r="M23" s="80"/>
      <c r="N23" s="176">
        <f t="shared" si="8"/>
        <v>1</v>
      </c>
      <c r="O23" s="177">
        <f t="shared" si="9"/>
        <v>1</v>
      </c>
      <c r="P23" s="178">
        <f t="shared" si="10"/>
        <v>4</v>
      </c>
      <c r="Q23" s="180">
        <f t="shared" si="11"/>
        <v>15</v>
      </c>
      <c r="R23" s="22"/>
      <c r="S23" s="9">
        <v>7</v>
      </c>
      <c r="T23" s="10"/>
      <c r="U23" s="9">
        <v>3</v>
      </c>
      <c r="V23" s="10">
        <v>1</v>
      </c>
      <c r="W23" s="9">
        <v>1</v>
      </c>
      <c r="X23" s="10"/>
      <c r="Y23" s="9"/>
      <c r="Z23" s="10"/>
      <c r="AA23" s="9"/>
      <c r="AB23" s="10"/>
      <c r="AC23" s="9"/>
      <c r="AD23" s="10"/>
      <c r="AE23" s="9">
        <v>4</v>
      </c>
      <c r="AF23" s="10"/>
      <c r="AG23" s="9"/>
      <c r="AH23" s="7">
        <f t="shared" si="12"/>
        <v>1399.9750114898602</v>
      </c>
      <c r="AI23" s="8">
        <f t="shared" si="13"/>
        <v>7</v>
      </c>
    </row>
    <row r="24" spans="2:35" ht="16.5" thickBot="1">
      <c r="B24" s="171"/>
      <c r="C24" s="169">
        <f t="shared" si="7"/>
        <v>8.5</v>
      </c>
      <c r="D24" s="39">
        <v>16697</v>
      </c>
      <c r="E24" s="124" t="s">
        <v>31</v>
      </c>
      <c r="F24" s="124" t="s">
        <v>30</v>
      </c>
      <c r="G24" s="40">
        <v>2003</v>
      </c>
      <c r="H24" s="19" t="s">
        <v>20</v>
      </c>
      <c r="I24" s="175" t="s">
        <v>32</v>
      </c>
      <c r="J24" s="40" t="s">
        <v>22</v>
      </c>
      <c r="K24" s="40" t="s">
        <v>23</v>
      </c>
      <c r="L24" s="130" t="s">
        <v>33</v>
      </c>
      <c r="M24" s="80"/>
      <c r="N24" s="176">
        <f t="shared" si="8"/>
        <v>0</v>
      </c>
      <c r="O24" s="177">
        <f t="shared" si="9"/>
        <v>0</v>
      </c>
      <c r="P24" s="178">
        <f t="shared" si="10"/>
        <v>0</v>
      </c>
      <c r="Q24" s="180">
        <f t="shared" si="11"/>
        <v>0</v>
      </c>
      <c r="R24" s="22"/>
      <c r="S24" s="9"/>
      <c r="T24" s="10"/>
      <c r="U24" s="9"/>
      <c r="V24" s="10"/>
      <c r="W24" s="9"/>
      <c r="X24" s="10"/>
      <c r="Y24" s="9"/>
      <c r="Z24" s="10"/>
      <c r="AA24" s="9"/>
      <c r="AB24" s="10"/>
      <c r="AC24" s="9"/>
      <c r="AD24" s="10"/>
      <c r="AE24" s="9"/>
      <c r="AF24" s="10"/>
      <c r="AG24" s="9"/>
      <c r="AH24" s="7">
        <f t="shared" si="12"/>
        <v>0</v>
      </c>
      <c r="AI24" s="8">
        <f t="shared" si="13"/>
        <v>8</v>
      </c>
    </row>
    <row r="25" spans="2:35" ht="16.5" thickBot="1">
      <c r="B25" s="171"/>
      <c r="C25" s="169">
        <f t="shared" si="7"/>
        <v>8.5</v>
      </c>
      <c r="D25" s="170"/>
      <c r="E25" s="124" t="s">
        <v>43</v>
      </c>
      <c r="F25" s="124" t="s">
        <v>42</v>
      </c>
      <c r="G25" s="40">
        <v>2001</v>
      </c>
      <c r="H25" s="19" t="s">
        <v>20</v>
      </c>
      <c r="I25" s="19" t="s">
        <v>36</v>
      </c>
      <c r="J25" s="19" t="s">
        <v>44</v>
      </c>
      <c r="K25" s="40" t="s">
        <v>23</v>
      </c>
      <c r="L25" s="39" t="s">
        <v>45</v>
      </c>
      <c r="M25" s="80" t="s">
        <v>42</v>
      </c>
      <c r="N25" s="181">
        <f t="shared" si="8"/>
        <v>0</v>
      </c>
      <c r="O25" s="182">
        <f t="shared" si="9"/>
        <v>0</v>
      </c>
      <c r="P25" s="183">
        <f t="shared" si="10"/>
        <v>0</v>
      </c>
      <c r="Q25" s="184">
        <f t="shared" si="11"/>
        <v>0</v>
      </c>
      <c r="R25" s="22"/>
      <c r="S25" s="9"/>
      <c r="T25" s="10"/>
      <c r="U25" s="9"/>
      <c r="V25" s="10"/>
      <c r="W25" s="9"/>
      <c r="X25" s="10"/>
      <c r="Y25" s="9"/>
      <c r="Z25" s="10"/>
      <c r="AA25" s="9"/>
      <c r="AB25" s="10"/>
      <c r="AC25" s="9"/>
      <c r="AD25" s="10"/>
      <c r="AE25" s="9"/>
      <c r="AF25" s="10"/>
      <c r="AG25" s="9"/>
      <c r="AH25" s="7">
        <f t="shared" si="12"/>
        <v>0</v>
      </c>
      <c r="AI25" s="8">
        <f t="shared" si="13"/>
        <v>8</v>
      </c>
    </row>
    <row r="26" spans="2:35" ht="15.75" customHeight="1">
      <c r="B26" s="171"/>
      <c r="C26" s="2"/>
      <c r="D26" s="2"/>
      <c r="E26" s="2"/>
      <c r="F26" s="2"/>
      <c r="G26" s="20"/>
      <c r="H26" s="20"/>
      <c r="I26" s="20"/>
      <c r="J26" s="20"/>
      <c r="K26" s="20"/>
      <c r="L26" s="2"/>
      <c r="M26" s="2"/>
      <c r="N26" s="29"/>
      <c r="O26" s="29"/>
      <c r="P26" s="29"/>
      <c r="Q26" s="2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11"/>
      <c r="AI26" s="8"/>
    </row>
    <row r="27" spans="2:35" ht="15.75" customHeight="1">
      <c r="C27" s="2"/>
      <c r="D27" s="2"/>
      <c r="E27" s="2"/>
      <c r="F27" s="2"/>
      <c r="G27" s="20"/>
      <c r="H27" s="20"/>
      <c r="I27" s="20"/>
      <c r="J27" s="20"/>
      <c r="K27" s="20"/>
      <c r="L27" s="2"/>
      <c r="M27" s="2"/>
      <c r="N27" s="29"/>
      <c r="O27" s="29"/>
      <c r="P27" s="29"/>
      <c r="Q27" s="2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1"/>
      <c r="AI27" s="8"/>
    </row>
    <row r="28" spans="2:35" ht="15.75" customHeight="1">
      <c r="C28" s="2"/>
      <c r="D28" s="2"/>
      <c r="E28" s="2"/>
      <c r="F28" s="2"/>
      <c r="G28" s="20"/>
      <c r="H28" s="20"/>
      <c r="I28" s="20"/>
      <c r="J28" s="20"/>
      <c r="K28" s="20"/>
      <c r="L28" s="2"/>
      <c r="M28" s="2"/>
      <c r="N28" s="29"/>
      <c r="O28" s="29"/>
      <c r="P28" s="29"/>
      <c r="Q28" s="2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1"/>
      <c r="AI28" s="8"/>
    </row>
    <row r="29" spans="2:35" ht="15.75" customHeight="1">
      <c r="C29" s="2"/>
      <c r="D29" s="2"/>
      <c r="E29" s="2"/>
      <c r="F29" s="2"/>
      <c r="G29" s="20"/>
      <c r="H29" s="20"/>
      <c r="I29" s="20"/>
      <c r="J29" s="20"/>
      <c r="K29" s="20"/>
      <c r="L29" s="2"/>
      <c r="M29" s="2"/>
      <c r="N29" s="29"/>
      <c r="O29" s="29"/>
      <c r="P29" s="29"/>
      <c r="Q29" s="2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11"/>
      <c r="AI29" s="8"/>
    </row>
    <row r="30" spans="2:35" ht="15.75" customHeight="1">
      <c r="C30" s="2"/>
      <c r="D30" s="2"/>
      <c r="E30" s="2"/>
      <c r="F30" s="2"/>
      <c r="G30" s="20"/>
      <c r="H30" s="20"/>
      <c r="I30" s="20"/>
      <c r="J30" s="20"/>
      <c r="K30" s="20"/>
      <c r="L30" s="2"/>
      <c r="M30" s="2"/>
      <c r="N30" s="29"/>
      <c r="O30" s="29"/>
      <c r="P30" s="29"/>
      <c r="Q30" s="2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11"/>
      <c r="AI30" s="8"/>
    </row>
    <row r="31" spans="2:35" ht="15.75" customHeight="1">
      <c r="C31" s="2"/>
      <c r="D31" s="2"/>
      <c r="E31" s="2"/>
      <c r="F31" s="2"/>
      <c r="G31" s="20"/>
      <c r="H31" s="20"/>
      <c r="I31" s="20"/>
      <c r="J31" s="20"/>
      <c r="K31" s="20"/>
      <c r="L31" s="2"/>
      <c r="M31" s="2"/>
      <c r="N31" s="29"/>
      <c r="O31" s="29"/>
      <c r="P31" s="29"/>
      <c r="Q31" s="2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11"/>
      <c r="AI31" s="8"/>
    </row>
    <row r="32" spans="2:35" ht="15.75" customHeight="1">
      <c r="C32" s="2"/>
      <c r="D32" s="2"/>
      <c r="E32" s="2"/>
      <c r="F32" s="2"/>
      <c r="G32" s="20"/>
      <c r="H32" s="20"/>
      <c r="I32" s="20"/>
      <c r="J32" s="20"/>
      <c r="K32" s="20"/>
      <c r="L32" s="2"/>
      <c r="M32" s="2"/>
      <c r="N32" s="29"/>
      <c r="O32" s="29"/>
      <c r="P32" s="29"/>
      <c r="Q32" s="2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11"/>
      <c r="AI32" s="8"/>
    </row>
    <row r="33" spans="3:35" ht="15.75" customHeight="1">
      <c r="C33" s="2"/>
      <c r="D33" s="2"/>
      <c r="E33" s="2"/>
      <c r="F33" s="2"/>
      <c r="G33" s="20"/>
      <c r="H33" s="20"/>
      <c r="I33" s="20"/>
      <c r="J33" s="20"/>
      <c r="K33" s="20"/>
      <c r="L33" s="2"/>
      <c r="M33" s="2"/>
      <c r="N33" s="29"/>
      <c r="O33" s="29"/>
      <c r="P33" s="29"/>
      <c r="Q33" s="2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11"/>
      <c r="AI33" s="8"/>
    </row>
    <row r="34" spans="3:35" ht="15.75" customHeight="1">
      <c r="C34" s="2"/>
      <c r="D34" s="2"/>
      <c r="E34" s="2"/>
      <c r="F34" s="2"/>
      <c r="G34" s="20"/>
      <c r="H34" s="20"/>
      <c r="I34" s="20"/>
      <c r="J34" s="20"/>
      <c r="K34" s="20"/>
      <c r="L34" s="2"/>
      <c r="M34" s="2"/>
      <c r="N34" s="29"/>
      <c r="O34" s="29"/>
      <c r="P34" s="29"/>
      <c r="Q34" s="2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11"/>
      <c r="AI34" s="8"/>
    </row>
    <row r="35" spans="3:35" ht="15.75" customHeight="1">
      <c r="C35" s="2"/>
      <c r="D35" s="2"/>
      <c r="E35" s="2"/>
      <c r="F35" s="2"/>
      <c r="G35" s="20"/>
      <c r="H35" s="20"/>
      <c r="I35" s="20"/>
      <c r="J35" s="20"/>
      <c r="K35" s="20"/>
      <c r="L35" s="2"/>
      <c r="M35" s="2"/>
      <c r="N35" s="29"/>
      <c r="O35" s="29"/>
      <c r="P35" s="29"/>
      <c r="Q35" s="2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1"/>
      <c r="AI35" s="8"/>
    </row>
    <row r="36" spans="3:35" ht="15.75" customHeight="1">
      <c r="C36" s="2"/>
      <c r="D36" s="2"/>
      <c r="E36" s="2"/>
      <c r="F36" s="2"/>
      <c r="G36" s="20"/>
      <c r="H36" s="20"/>
      <c r="I36" s="20"/>
      <c r="J36" s="20"/>
      <c r="K36" s="20"/>
      <c r="L36" s="2"/>
      <c r="M36" s="2"/>
      <c r="N36" s="29"/>
      <c r="O36" s="29"/>
      <c r="P36" s="29"/>
      <c r="Q36" s="2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11"/>
      <c r="AI36" s="8"/>
    </row>
    <row r="37" spans="3:35" ht="15.75" customHeight="1">
      <c r="C37" s="2"/>
      <c r="D37" s="2"/>
      <c r="E37" s="2"/>
      <c r="F37" s="2"/>
      <c r="G37" s="20"/>
      <c r="H37" s="20"/>
      <c r="I37" s="20"/>
      <c r="J37" s="20"/>
      <c r="K37" s="20"/>
      <c r="L37" s="2"/>
      <c r="M37" s="2"/>
      <c r="N37" s="29"/>
      <c r="O37" s="29"/>
      <c r="P37" s="29"/>
      <c r="Q37" s="2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11"/>
      <c r="AI37" s="8"/>
    </row>
    <row r="38" spans="3:35" ht="15.75" customHeight="1">
      <c r="C38" s="2"/>
      <c r="D38" s="2"/>
      <c r="E38" s="2"/>
      <c r="F38" s="2"/>
      <c r="G38" s="20"/>
      <c r="H38" s="20"/>
      <c r="I38" s="20"/>
      <c r="J38" s="20"/>
      <c r="K38" s="20"/>
      <c r="L38" s="2"/>
      <c r="M38" s="2"/>
      <c r="N38" s="29"/>
      <c r="O38" s="29"/>
      <c r="P38" s="29"/>
      <c r="Q38" s="2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11"/>
      <c r="AI38" s="8"/>
    </row>
    <row r="39" spans="3:35" ht="15.75" customHeight="1">
      <c r="C39" s="2"/>
      <c r="D39" s="2"/>
      <c r="E39" s="2"/>
      <c r="F39" s="2"/>
      <c r="G39" s="20"/>
      <c r="H39" s="20"/>
      <c r="I39" s="20"/>
      <c r="J39" s="20"/>
      <c r="K39" s="20"/>
      <c r="L39" s="2"/>
      <c r="M39" s="2"/>
      <c r="N39" s="29"/>
      <c r="O39" s="29"/>
      <c r="P39" s="29"/>
      <c r="Q39" s="2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11"/>
      <c r="AI39" s="8"/>
    </row>
    <row r="40" spans="3:35" ht="15.75" customHeight="1">
      <c r="C40" s="2"/>
      <c r="D40" s="2"/>
      <c r="E40" s="2"/>
      <c r="F40" s="2"/>
      <c r="G40" s="20"/>
      <c r="H40" s="20"/>
      <c r="I40" s="20"/>
      <c r="J40" s="20"/>
      <c r="K40" s="20"/>
      <c r="L40" s="2"/>
      <c r="M40" s="2"/>
      <c r="N40" s="29"/>
      <c r="O40" s="29"/>
      <c r="P40" s="29"/>
      <c r="Q40" s="2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11"/>
      <c r="AI40" s="8"/>
    </row>
    <row r="41" spans="3:35" ht="15.75" customHeight="1">
      <c r="C41" s="2"/>
      <c r="D41" s="2"/>
      <c r="E41" s="2"/>
      <c r="F41" s="2"/>
      <c r="G41" s="20"/>
      <c r="H41" s="20"/>
      <c r="I41" s="20"/>
      <c r="J41" s="20"/>
      <c r="K41" s="20"/>
      <c r="L41" s="2"/>
      <c r="M41" s="2"/>
      <c r="N41" s="29"/>
      <c r="O41" s="29"/>
      <c r="P41" s="29"/>
      <c r="Q41" s="2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11"/>
      <c r="AI41" s="8"/>
    </row>
    <row r="42" spans="3:35" ht="15.75" customHeight="1">
      <c r="C42" s="2"/>
      <c r="D42" s="2"/>
      <c r="E42" s="2"/>
      <c r="F42" s="2"/>
      <c r="G42" s="20"/>
      <c r="H42" s="20"/>
      <c r="I42" s="20"/>
      <c r="J42" s="20"/>
      <c r="K42" s="20"/>
      <c r="L42" s="2"/>
      <c r="M42" s="2"/>
      <c r="N42" s="29"/>
      <c r="O42" s="29"/>
      <c r="P42" s="29"/>
      <c r="Q42" s="2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11"/>
      <c r="AI42" s="8"/>
    </row>
    <row r="43" spans="3:35" ht="15.75" customHeight="1">
      <c r="C43" s="2"/>
      <c r="D43" s="2"/>
      <c r="E43" s="2"/>
      <c r="F43" s="2"/>
      <c r="G43" s="20"/>
      <c r="H43" s="20"/>
      <c r="I43" s="20"/>
      <c r="J43" s="20"/>
      <c r="K43" s="20"/>
      <c r="L43" s="2"/>
      <c r="M43" s="2"/>
      <c r="N43" s="29"/>
      <c r="O43" s="29"/>
      <c r="P43" s="29"/>
      <c r="Q43" s="2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11"/>
      <c r="AI43" s="8"/>
    </row>
    <row r="44" spans="3:35" ht="15.75" customHeight="1">
      <c r="C44" s="2"/>
      <c r="D44" s="2"/>
      <c r="E44" s="2"/>
      <c r="F44" s="2"/>
      <c r="G44" s="20"/>
      <c r="H44" s="20"/>
      <c r="I44" s="20"/>
      <c r="J44" s="20"/>
      <c r="K44" s="20"/>
      <c r="L44" s="2"/>
      <c r="M44" s="2"/>
      <c r="N44" s="29"/>
      <c r="O44" s="29"/>
      <c r="P44" s="29"/>
      <c r="Q44" s="2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11"/>
      <c r="AI44" s="8"/>
    </row>
    <row r="45" spans="3:35" ht="15.75" customHeight="1">
      <c r="C45" s="2"/>
      <c r="D45" s="2"/>
      <c r="E45" s="2"/>
      <c r="F45" s="2"/>
      <c r="G45" s="20"/>
      <c r="H45" s="20"/>
      <c r="I45" s="20"/>
      <c r="J45" s="20"/>
      <c r="K45" s="20"/>
      <c r="L45" s="2"/>
      <c r="M45" s="2"/>
      <c r="N45" s="29"/>
      <c r="O45" s="29"/>
      <c r="P45" s="29"/>
      <c r="Q45" s="2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11"/>
      <c r="AI45" s="8"/>
    </row>
    <row r="46" spans="3:35" ht="15.75" customHeight="1">
      <c r="C46" s="2"/>
      <c r="D46" s="2"/>
      <c r="E46" s="2"/>
      <c r="F46" s="2"/>
      <c r="G46" s="20"/>
      <c r="H46" s="20"/>
      <c r="I46" s="20"/>
      <c r="J46" s="20"/>
      <c r="K46" s="20"/>
      <c r="L46" s="2"/>
      <c r="M46" s="2"/>
      <c r="N46" s="29"/>
      <c r="O46" s="29"/>
      <c r="P46" s="29"/>
      <c r="Q46" s="2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11"/>
      <c r="AI46" s="8"/>
    </row>
    <row r="47" spans="3:35" ht="15.75" customHeight="1">
      <c r="C47" s="2"/>
      <c r="D47" s="2"/>
      <c r="E47" s="2"/>
      <c r="F47" s="2"/>
      <c r="G47" s="20"/>
      <c r="H47" s="20"/>
      <c r="I47" s="20"/>
      <c r="J47" s="20"/>
      <c r="K47" s="20"/>
      <c r="L47" s="2"/>
      <c r="M47" s="2"/>
      <c r="N47" s="29"/>
      <c r="O47" s="29"/>
      <c r="P47" s="29"/>
      <c r="Q47" s="2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11"/>
      <c r="AI47" s="8"/>
    </row>
    <row r="48" spans="3:35" ht="15.75" customHeight="1">
      <c r="C48" s="2"/>
      <c r="D48" s="2"/>
      <c r="E48" s="2"/>
      <c r="F48" s="2"/>
      <c r="G48" s="20"/>
      <c r="H48" s="20"/>
      <c r="I48" s="20"/>
      <c r="J48" s="20"/>
      <c r="K48" s="20"/>
      <c r="L48" s="2"/>
      <c r="M48" s="2"/>
      <c r="N48" s="29"/>
      <c r="O48" s="29"/>
      <c r="P48" s="29"/>
      <c r="Q48" s="2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1"/>
      <c r="AI48" s="8"/>
    </row>
    <row r="49" spans="3:35" ht="15.75" customHeight="1">
      <c r="C49" s="2"/>
      <c r="D49" s="2"/>
      <c r="E49" s="2"/>
      <c r="F49" s="2"/>
      <c r="G49" s="20"/>
      <c r="H49" s="20"/>
      <c r="I49" s="20"/>
      <c r="J49" s="20"/>
      <c r="K49" s="20"/>
      <c r="L49" s="2"/>
      <c r="M49" s="2"/>
      <c r="N49" s="29"/>
      <c r="O49" s="29"/>
      <c r="P49" s="29"/>
      <c r="Q49" s="2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11"/>
      <c r="AI49" s="8"/>
    </row>
    <row r="50" spans="3:35" ht="15.75" customHeight="1">
      <c r="C50" s="2"/>
      <c r="D50" s="2"/>
      <c r="E50" s="2"/>
      <c r="F50" s="2"/>
      <c r="G50" s="20"/>
      <c r="H50" s="20"/>
      <c r="I50" s="20"/>
      <c r="J50" s="20"/>
      <c r="K50" s="20"/>
      <c r="L50" s="2"/>
      <c r="M50" s="2"/>
      <c r="N50" s="29"/>
      <c r="O50" s="29"/>
      <c r="P50" s="29"/>
      <c r="Q50" s="2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11"/>
      <c r="AI50" s="8"/>
    </row>
    <row r="51" spans="3:35" ht="15.75" customHeight="1">
      <c r="C51" s="2"/>
      <c r="D51" s="2"/>
      <c r="E51" s="2"/>
      <c r="F51" s="2"/>
      <c r="G51" s="20"/>
      <c r="H51" s="20"/>
      <c r="I51" s="20"/>
      <c r="J51" s="20"/>
      <c r="K51" s="20"/>
      <c r="L51" s="2"/>
      <c r="M51" s="2"/>
      <c r="N51" s="29"/>
      <c r="O51" s="29"/>
      <c r="P51" s="29"/>
      <c r="Q51" s="2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11"/>
      <c r="AI51" s="8"/>
    </row>
    <row r="52" spans="3:35" ht="15.75" customHeight="1">
      <c r="C52" s="2"/>
      <c r="D52" s="2"/>
      <c r="E52" s="2"/>
      <c r="F52" s="2"/>
      <c r="G52" s="20"/>
      <c r="H52" s="20"/>
      <c r="I52" s="20"/>
      <c r="J52" s="20"/>
      <c r="K52" s="20"/>
      <c r="L52" s="2"/>
      <c r="M52" s="2"/>
      <c r="N52" s="29"/>
      <c r="O52" s="29"/>
      <c r="P52" s="29"/>
      <c r="Q52" s="2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11"/>
      <c r="AI52" s="8"/>
    </row>
    <row r="53" spans="3:35" ht="15.75" customHeight="1">
      <c r="C53" s="2"/>
      <c r="D53" s="2"/>
      <c r="E53" s="2"/>
      <c r="F53" s="2"/>
      <c r="G53" s="20"/>
      <c r="H53" s="20"/>
      <c r="I53" s="20"/>
      <c r="J53" s="20"/>
      <c r="K53" s="20"/>
      <c r="L53" s="2"/>
      <c r="M53" s="2"/>
      <c r="N53" s="29"/>
      <c r="O53" s="29"/>
      <c r="P53" s="29"/>
      <c r="Q53" s="2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11"/>
      <c r="AI53" s="8"/>
    </row>
    <row r="54" spans="3:35" ht="15.75" customHeight="1">
      <c r="C54" s="2"/>
      <c r="D54" s="2"/>
      <c r="E54" s="2"/>
      <c r="F54" s="2"/>
      <c r="G54" s="20"/>
      <c r="H54" s="20"/>
      <c r="I54" s="20"/>
      <c r="J54" s="20"/>
      <c r="K54" s="20"/>
      <c r="L54" s="2"/>
      <c r="M54" s="2"/>
      <c r="N54" s="29"/>
      <c r="O54" s="29"/>
      <c r="P54" s="29"/>
      <c r="Q54" s="2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11"/>
      <c r="AI54" s="8"/>
    </row>
    <row r="55" spans="3:35" ht="15.75" customHeight="1">
      <c r="C55" s="2"/>
      <c r="D55" s="2"/>
      <c r="E55" s="2"/>
      <c r="F55" s="2"/>
      <c r="G55" s="20"/>
      <c r="H55" s="20"/>
      <c r="I55" s="20"/>
      <c r="J55" s="20"/>
      <c r="K55" s="20"/>
      <c r="L55" s="2"/>
      <c r="M55" s="2"/>
      <c r="N55" s="29"/>
      <c r="O55" s="29"/>
      <c r="P55" s="29"/>
      <c r="Q55" s="2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11"/>
      <c r="AI55" s="8"/>
    </row>
    <row r="56" spans="3:35" ht="15.75" customHeight="1">
      <c r="C56" s="2"/>
      <c r="D56" s="2"/>
      <c r="E56" s="2"/>
      <c r="F56" s="2"/>
      <c r="G56" s="20"/>
      <c r="H56" s="20"/>
      <c r="I56" s="20"/>
      <c r="J56" s="20"/>
      <c r="K56" s="20"/>
      <c r="L56" s="2"/>
      <c r="M56" s="2"/>
      <c r="N56" s="29"/>
      <c r="O56" s="29"/>
      <c r="P56" s="29"/>
      <c r="Q56" s="2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11"/>
      <c r="AI56" s="8"/>
    </row>
    <row r="57" spans="3:35" ht="15.75" customHeight="1">
      <c r="C57" s="2"/>
      <c r="D57" s="2"/>
      <c r="E57" s="2"/>
      <c r="F57" s="2"/>
      <c r="G57" s="20"/>
      <c r="H57" s="20"/>
      <c r="I57" s="20"/>
      <c r="J57" s="20"/>
      <c r="K57" s="20"/>
      <c r="L57" s="2"/>
      <c r="M57" s="2"/>
      <c r="N57" s="29"/>
      <c r="O57" s="29"/>
      <c r="P57" s="29"/>
      <c r="Q57" s="2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11"/>
      <c r="AI57" s="8"/>
    </row>
    <row r="58" spans="3:35" ht="15.75" customHeight="1">
      <c r="C58" s="2"/>
      <c r="D58" s="2"/>
      <c r="E58" s="2"/>
      <c r="F58" s="2"/>
      <c r="G58" s="20"/>
      <c r="H58" s="20"/>
      <c r="I58" s="20"/>
      <c r="J58" s="20"/>
      <c r="K58" s="20"/>
      <c r="L58" s="2"/>
      <c r="M58" s="2"/>
      <c r="N58" s="29"/>
      <c r="O58" s="29"/>
      <c r="P58" s="29"/>
      <c r="Q58" s="2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11"/>
      <c r="AI58" s="8"/>
    </row>
    <row r="59" spans="3:35" ht="15.75" customHeight="1">
      <c r="C59" s="2"/>
      <c r="D59" s="2"/>
      <c r="E59" s="2"/>
      <c r="F59" s="2"/>
      <c r="G59" s="20"/>
      <c r="H59" s="20"/>
      <c r="I59" s="20"/>
      <c r="J59" s="20"/>
      <c r="K59" s="20"/>
      <c r="L59" s="2"/>
      <c r="M59" s="2"/>
      <c r="N59" s="29"/>
      <c r="O59" s="29"/>
      <c r="P59" s="29"/>
      <c r="Q59" s="2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11"/>
      <c r="AI59" s="8"/>
    </row>
    <row r="60" spans="3:35" ht="15.75" customHeight="1">
      <c r="C60" s="2"/>
      <c r="D60" s="2"/>
      <c r="E60" s="2"/>
      <c r="F60" s="2"/>
      <c r="G60" s="20"/>
      <c r="H60" s="20"/>
      <c r="I60" s="20"/>
      <c r="J60" s="20"/>
      <c r="K60" s="20"/>
      <c r="L60" s="2"/>
      <c r="M60" s="2"/>
      <c r="N60" s="29"/>
      <c r="O60" s="29"/>
      <c r="P60" s="29"/>
      <c r="Q60" s="2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11"/>
      <c r="AI60" s="8"/>
    </row>
    <row r="61" spans="3:35" ht="15.75" customHeight="1">
      <c r="C61" s="2"/>
      <c r="D61" s="2"/>
      <c r="E61" s="2"/>
      <c r="F61" s="2"/>
      <c r="G61" s="20"/>
      <c r="H61" s="20"/>
      <c r="I61" s="20"/>
      <c r="J61" s="20"/>
      <c r="K61" s="20"/>
      <c r="L61" s="2"/>
      <c r="M61" s="2"/>
      <c r="N61" s="29"/>
      <c r="O61" s="29"/>
      <c r="P61" s="29"/>
      <c r="Q61" s="2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11"/>
      <c r="AI61" s="8"/>
    </row>
    <row r="62" spans="3:35" ht="15.75" customHeight="1">
      <c r="C62" s="2"/>
      <c r="D62" s="2"/>
      <c r="E62" s="2"/>
      <c r="F62" s="2"/>
      <c r="G62" s="20"/>
      <c r="H62" s="20"/>
      <c r="I62" s="20"/>
      <c r="J62" s="20"/>
      <c r="K62" s="20"/>
      <c r="L62" s="2"/>
      <c r="M62" s="2"/>
      <c r="N62" s="29"/>
      <c r="O62" s="29"/>
      <c r="P62" s="29"/>
      <c r="Q62" s="2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11"/>
      <c r="AI62" s="8"/>
    </row>
    <row r="63" spans="3:35" ht="15.75" customHeight="1">
      <c r="C63" s="2"/>
      <c r="D63" s="2"/>
      <c r="E63" s="2"/>
      <c r="F63" s="2"/>
      <c r="G63" s="20"/>
      <c r="H63" s="20"/>
      <c r="I63" s="20"/>
      <c r="J63" s="20"/>
      <c r="K63" s="20"/>
      <c r="L63" s="2"/>
      <c r="M63" s="2"/>
      <c r="N63" s="29"/>
      <c r="O63" s="29"/>
      <c r="P63" s="29"/>
      <c r="Q63" s="2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11"/>
      <c r="AI63" s="8"/>
    </row>
    <row r="64" spans="3:35" ht="15.75" customHeight="1">
      <c r="C64" s="2"/>
      <c r="D64" s="2"/>
      <c r="E64" s="2"/>
      <c r="F64" s="2"/>
      <c r="G64" s="20"/>
      <c r="H64" s="20"/>
      <c r="I64" s="20"/>
      <c r="J64" s="20"/>
      <c r="K64" s="20"/>
      <c r="L64" s="2"/>
      <c r="M64" s="2"/>
      <c r="N64" s="29"/>
      <c r="O64" s="29"/>
      <c r="P64" s="29"/>
      <c r="Q64" s="2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11"/>
      <c r="AI64" s="8"/>
    </row>
    <row r="65" spans="3:35" ht="15.75" customHeight="1">
      <c r="C65" s="2"/>
      <c r="D65" s="2"/>
      <c r="E65" s="2"/>
      <c r="F65" s="2"/>
      <c r="G65" s="20"/>
      <c r="H65" s="20"/>
      <c r="I65" s="20"/>
      <c r="J65" s="20"/>
      <c r="K65" s="20"/>
      <c r="L65" s="2"/>
      <c r="M65" s="2"/>
      <c r="N65" s="29"/>
      <c r="O65" s="29"/>
      <c r="P65" s="29"/>
      <c r="Q65" s="2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11"/>
      <c r="AI65" s="8"/>
    </row>
    <row r="66" spans="3:35" ht="15.75" customHeight="1">
      <c r="C66" s="2"/>
      <c r="D66" s="2"/>
      <c r="E66" s="2"/>
      <c r="F66" s="2"/>
      <c r="G66" s="20"/>
      <c r="H66" s="20"/>
      <c r="I66" s="20"/>
      <c r="J66" s="20"/>
      <c r="K66" s="20"/>
      <c r="L66" s="2"/>
      <c r="M66" s="2"/>
      <c r="N66" s="29"/>
      <c r="O66" s="29"/>
      <c r="P66" s="29"/>
      <c r="Q66" s="2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11"/>
      <c r="AI66" s="8"/>
    </row>
    <row r="67" spans="3:35" ht="15.75" customHeight="1">
      <c r="C67" s="2"/>
      <c r="D67" s="2"/>
      <c r="E67" s="2"/>
      <c r="F67" s="2"/>
      <c r="G67" s="20"/>
      <c r="H67" s="20"/>
      <c r="I67" s="20"/>
      <c r="J67" s="20"/>
      <c r="K67" s="20"/>
      <c r="L67" s="2"/>
      <c r="M67" s="2"/>
      <c r="N67" s="29"/>
      <c r="O67" s="29"/>
      <c r="P67" s="29"/>
      <c r="Q67" s="2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11"/>
      <c r="AI67" s="8"/>
    </row>
    <row r="68" spans="3:35" ht="15.75" customHeight="1">
      <c r="C68" s="2"/>
      <c r="D68" s="2"/>
      <c r="E68" s="2"/>
      <c r="F68" s="2"/>
      <c r="G68" s="20"/>
      <c r="H68" s="20"/>
      <c r="I68" s="20"/>
      <c r="J68" s="20"/>
      <c r="K68" s="20"/>
      <c r="L68" s="2"/>
      <c r="M68" s="2"/>
      <c r="N68" s="29"/>
      <c r="O68" s="29"/>
      <c r="P68" s="29"/>
      <c r="Q68" s="2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11"/>
      <c r="AI68" s="8"/>
    </row>
    <row r="69" spans="3:35" ht="15.75" customHeight="1">
      <c r="C69" s="2"/>
      <c r="D69" s="2"/>
      <c r="E69" s="2"/>
      <c r="F69" s="2"/>
      <c r="G69" s="20"/>
      <c r="H69" s="20"/>
      <c r="I69" s="20"/>
      <c r="J69" s="20"/>
      <c r="K69" s="20"/>
      <c r="L69" s="2"/>
      <c r="M69" s="2"/>
      <c r="N69" s="29"/>
      <c r="O69" s="29"/>
      <c r="P69" s="29"/>
      <c r="Q69" s="2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11"/>
      <c r="AI69" s="8"/>
    </row>
    <row r="70" spans="3:35" ht="15.75" customHeight="1">
      <c r="C70" s="2"/>
      <c r="D70" s="2"/>
      <c r="E70" s="2"/>
      <c r="F70" s="2"/>
      <c r="G70" s="20"/>
      <c r="H70" s="20"/>
      <c r="I70" s="20"/>
      <c r="J70" s="20"/>
      <c r="K70" s="20"/>
      <c r="L70" s="2"/>
      <c r="M70" s="2"/>
      <c r="N70" s="29"/>
      <c r="O70" s="29"/>
      <c r="P70" s="29"/>
      <c r="Q70" s="2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11"/>
      <c r="AI70" s="8"/>
    </row>
    <row r="71" spans="3:35" ht="15.75" customHeight="1">
      <c r="C71" s="2"/>
      <c r="D71" s="2"/>
      <c r="E71" s="2"/>
      <c r="F71" s="2"/>
      <c r="G71" s="20"/>
      <c r="H71" s="20"/>
      <c r="I71" s="20"/>
      <c r="J71" s="20"/>
      <c r="K71" s="20"/>
      <c r="L71" s="2"/>
      <c r="M71" s="2"/>
      <c r="N71" s="29"/>
      <c r="O71" s="29"/>
      <c r="P71" s="29"/>
      <c r="Q71" s="2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11"/>
      <c r="AI71" s="8"/>
    </row>
    <row r="72" spans="3:35" ht="15.75" customHeight="1">
      <c r="C72" s="2"/>
      <c r="D72" s="2"/>
      <c r="E72" s="2"/>
      <c r="F72" s="2"/>
      <c r="G72" s="20"/>
      <c r="H72" s="20"/>
      <c r="I72" s="20"/>
      <c r="J72" s="20"/>
      <c r="K72" s="20"/>
      <c r="L72" s="2"/>
      <c r="M72" s="2"/>
      <c r="N72" s="29"/>
      <c r="O72" s="29"/>
      <c r="P72" s="29"/>
      <c r="Q72" s="29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11"/>
      <c r="AI72" s="8"/>
    </row>
    <row r="73" spans="3:35" ht="15.75" customHeight="1">
      <c r="C73" s="2"/>
      <c r="D73" s="2"/>
      <c r="E73" s="2"/>
      <c r="F73" s="2"/>
      <c r="G73" s="20"/>
      <c r="H73" s="20"/>
      <c r="I73" s="20"/>
      <c r="J73" s="20"/>
      <c r="K73" s="20"/>
      <c r="L73" s="2"/>
      <c r="M73" s="2"/>
      <c r="N73" s="29"/>
      <c r="O73" s="29"/>
      <c r="P73" s="29"/>
      <c r="Q73" s="2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11"/>
      <c r="AI73" s="8"/>
    </row>
    <row r="74" spans="3:35" ht="15.75" customHeight="1">
      <c r="C74" s="2"/>
      <c r="D74" s="2"/>
      <c r="E74" s="2"/>
      <c r="F74" s="2"/>
      <c r="G74" s="20"/>
      <c r="H74" s="20"/>
      <c r="I74" s="20"/>
      <c r="J74" s="20"/>
      <c r="K74" s="20"/>
      <c r="L74" s="2"/>
      <c r="M74" s="2"/>
      <c r="N74" s="29"/>
      <c r="O74" s="29"/>
      <c r="P74" s="29"/>
      <c r="Q74" s="2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11"/>
      <c r="AI74" s="8"/>
    </row>
    <row r="75" spans="3:35" ht="15.75" customHeight="1">
      <c r="C75" s="2"/>
      <c r="D75" s="2"/>
      <c r="E75" s="2"/>
      <c r="F75" s="2"/>
      <c r="G75" s="20"/>
      <c r="H75" s="20"/>
      <c r="I75" s="20"/>
      <c r="J75" s="20"/>
      <c r="K75" s="20"/>
      <c r="L75" s="2"/>
      <c r="M75" s="2"/>
      <c r="N75" s="29"/>
      <c r="O75" s="29"/>
      <c r="P75" s="29"/>
      <c r="Q75" s="2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11"/>
      <c r="AI75" s="8"/>
    </row>
    <row r="76" spans="3:35" ht="15.75" customHeight="1">
      <c r="C76" s="2"/>
      <c r="D76" s="2"/>
      <c r="E76" s="2"/>
      <c r="F76" s="2"/>
      <c r="G76" s="20"/>
      <c r="H76" s="20"/>
      <c r="I76" s="20"/>
      <c r="J76" s="20"/>
      <c r="K76" s="20"/>
      <c r="L76" s="2"/>
      <c r="M76" s="2"/>
      <c r="N76" s="29"/>
      <c r="O76" s="29"/>
      <c r="P76" s="29"/>
      <c r="Q76" s="2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11"/>
      <c r="AI76" s="8"/>
    </row>
    <row r="77" spans="3:35" ht="15.75" customHeight="1">
      <c r="C77" s="2"/>
      <c r="D77" s="2"/>
      <c r="E77" s="2"/>
      <c r="F77" s="2"/>
      <c r="G77" s="20"/>
      <c r="H77" s="20"/>
      <c r="I77" s="20"/>
      <c r="J77" s="20"/>
      <c r="K77" s="20"/>
      <c r="L77" s="2"/>
      <c r="M77" s="2"/>
      <c r="N77" s="29"/>
      <c r="O77" s="29"/>
      <c r="P77" s="29"/>
      <c r="Q77" s="2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11"/>
      <c r="AI77" s="8"/>
    </row>
    <row r="78" spans="3:35" ht="15.75" customHeight="1">
      <c r="C78" s="2"/>
      <c r="D78" s="2"/>
      <c r="E78" s="2"/>
      <c r="F78" s="2"/>
      <c r="G78" s="20"/>
      <c r="H78" s="20"/>
      <c r="I78" s="20"/>
      <c r="J78" s="20"/>
      <c r="K78" s="20"/>
      <c r="L78" s="2"/>
      <c r="M78" s="2"/>
      <c r="N78" s="29"/>
      <c r="O78" s="29"/>
      <c r="P78" s="29"/>
      <c r="Q78" s="2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11"/>
      <c r="AI78" s="8"/>
    </row>
    <row r="79" spans="3:35" ht="15.75" customHeight="1">
      <c r="C79" s="2"/>
      <c r="D79" s="2"/>
      <c r="E79" s="2"/>
      <c r="F79" s="2"/>
      <c r="G79" s="20"/>
      <c r="H79" s="20"/>
      <c r="I79" s="20"/>
      <c r="J79" s="20"/>
      <c r="K79" s="20"/>
      <c r="L79" s="2"/>
      <c r="M79" s="2"/>
      <c r="N79" s="29"/>
      <c r="O79" s="29"/>
      <c r="P79" s="29"/>
      <c r="Q79" s="2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11"/>
      <c r="AI79" s="8"/>
    </row>
    <row r="80" spans="3:35" ht="15.75" customHeight="1">
      <c r="C80" s="2"/>
      <c r="D80" s="2"/>
      <c r="E80" s="2"/>
      <c r="F80" s="2"/>
      <c r="G80" s="20"/>
      <c r="H80" s="20"/>
      <c r="I80" s="20"/>
      <c r="J80" s="20"/>
      <c r="K80" s="20"/>
      <c r="L80" s="2"/>
      <c r="M80" s="2"/>
      <c r="N80" s="29"/>
      <c r="O80" s="29"/>
      <c r="P80" s="29"/>
      <c r="Q80" s="2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11"/>
      <c r="AI80" s="8"/>
    </row>
    <row r="81" spans="3:35" ht="15.75" customHeight="1">
      <c r="C81" s="2"/>
      <c r="D81" s="2"/>
      <c r="E81" s="2"/>
      <c r="F81" s="2"/>
      <c r="G81" s="20"/>
      <c r="H81" s="20"/>
      <c r="I81" s="20"/>
      <c r="J81" s="20"/>
      <c r="K81" s="20"/>
      <c r="L81" s="2"/>
      <c r="M81" s="2"/>
      <c r="N81" s="29"/>
      <c r="O81" s="29"/>
      <c r="P81" s="29"/>
      <c r="Q81" s="2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11"/>
      <c r="AI81" s="8"/>
    </row>
    <row r="82" spans="3:35" ht="15.75" customHeight="1">
      <c r="C82" s="2"/>
      <c r="D82" s="2"/>
      <c r="E82" s="2"/>
      <c r="F82" s="2"/>
      <c r="G82" s="20"/>
      <c r="H82" s="20"/>
      <c r="I82" s="20"/>
      <c r="J82" s="20"/>
      <c r="K82" s="20"/>
      <c r="L82" s="2"/>
      <c r="M82" s="2"/>
      <c r="N82" s="29"/>
      <c r="O82" s="29"/>
      <c r="P82" s="29"/>
      <c r="Q82" s="2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11"/>
      <c r="AI82" s="8"/>
    </row>
    <row r="83" spans="3:35" ht="15.75" customHeight="1">
      <c r="C83" s="2"/>
      <c r="D83" s="2"/>
      <c r="E83" s="2"/>
      <c r="F83" s="2"/>
      <c r="G83" s="20"/>
      <c r="H83" s="20"/>
      <c r="I83" s="20"/>
      <c r="J83" s="20"/>
      <c r="K83" s="20"/>
      <c r="L83" s="2"/>
      <c r="M83" s="2"/>
      <c r="N83" s="29"/>
      <c r="O83" s="29"/>
      <c r="P83" s="29"/>
      <c r="Q83" s="2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11"/>
      <c r="AI83" s="8"/>
    </row>
    <row r="84" spans="3:35" ht="15.75" customHeight="1">
      <c r="C84" s="2"/>
      <c r="D84" s="2"/>
      <c r="E84" s="2"/>
      <c r="F84" s="2"/>
      <c r="G84" s="20"/>
      <c r="H84" s="20"/>
      <c r="I84" s="20"/>
      <c r="J84" s="20"/>
      <c r="K84" s="20"/>
      <c r="L84" s="2"/>
      <c r="M84" s="2"/>
      <c r="N84" s="29"/>
      <c r="O84" s="29"/>
      <c r="P84" s="29"/>
      <c r="Q84" s="2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11"/>
      <c r="AI84" s="8"/>
    </row>
    <row r="85" spans="3:35" ht="15.75" customHeight="1">
      <c r="C85" s="2"/>
      <c r="D85" s="2"/>
      <c r="E85" s="2"/>
      <c r="F85" s="2"/>
      <c r="G85" s="20"/>
      <c r="H85" s="20"/>
      <c r="I85" s="20"/>
      <c r="J85" s="20"/>
      <c r="K85" s="20"/>
      <c r="L85" s="2"/>
      <c r="M85" s="2"/>
      <c r="N85" s="29"/>
      <c r="O85" s="29"/>
      <c r="P85" s="29"/>
      <c r="Q85" s="2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11"/>
      <c r="AI85" s="8"/>
    </row>
  </sheetData>
  <autoFilter ref="C16:AI25"/>
  <sortState ref="B4:AJ12">
    <sortCondition ref="C4:C12"/>
  </sortState>
  <mergeCells count="2">
    <mergeCell ref="N15:Q15"/>
    <mergeCell ref="N3:Q3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2"/>
  <sheetViews>
    <sheetView topLeftCell="A10" zoomScale="90" zoomScaleNormal="90" workbookViewId="0">
      <selection activeCell="E1" sqref="E1"/>
    </sheetView>
  </sheetViews>
  <sheetFormatPr defaultRowHeight="12.75"/>
  <cols>
    <col min="1" max="1" width="4.28515625" bestFit="1" customWidth="1"/>
    <col min="2" max="3" width="3.28515625" customWidth="1"/>
    <col min="4" max="4" width="7.5703125" hidden="1" customWidth="1"/>
    <col min="5" max="5" width="10.5703125" style="44" bestFit="1" customWidth="1"/>
    <col min="6" max="6" width="8.7109375" bestFit="1" customWidth="1"/>
    <col min="7" max="7" width="7" hidden="1" customWidth="1"/>
    <col min="8" max="8" width="4.140625" hidden="1" customWidth="1"/>
    <col min="9" max="9" width="8.7109375" bestFit="1" customWidth="1"/>
    <col min="10" max="10" width="10.42578125" customWidth="1"/>
    <col min="11" max="11" width="4.28515625" hidden="1" customWidth="1"/>
    <col min="12" max="12" width="18.42578125" customWidth="1"/>
    <col min="13" max="13" width="42.5703125" style="131" customWidth="1"/>
    <col min="14" max="17" width="4.140625" style="115" bestFit="1" customWidth="1"/>
    <col min="18" max="25" width="3.7109375" customWidth="1"/>
    <col min="26" max="26" width="3.85546875" customWidth="1"/>
    <col min="27" max="32" width="3.7109375" customWidth="1"/>
    <col min="33" max="33" width="4.140625" bestFit="1" customWidth="1"/>
    <col min="34" max="34" width="6.42578125" hidden="1" customWidth="1"/>
    <col min="35" max="35" width="4.140625" hidden="1" customWidth="1"/>
    <col min="36" max="36" width="9.140625" customWidth="1"/>
  </cols>
  <sheetData>
    <row r="1" spans="1:38" ht="57.75" customHeight="1"/>
    <row r="2" spans="1:38" ht="20.25">
      <c r="C2" s="138" t="s">
        <v>122</v>
      </c>
      <c r="D2" s="13"/>
      <c r="E2" s="43"/>
      <c r="F2" s="14"/>
      <c r="G2" s="15"/>
      <c r="H2" s="15"/>
      <c r="I2" s="15"/>
      <c r="J2" s="17"/>
      <c r="K2" s="17"/>
      <c r="L2" s="146"/>
      <c r="M2" s="129"/>
      <c r="N2" s="102"/>
      <c r="O2" s="102"/>
      <c r="P2" s="102"/>
      <c r="Q2" s="102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8" ht="15.75" customHeight="1">
      <c r="C3" s="3"/>
      <c r="D3" s="13"/>
      <c r="E3" s="43"/>
      <c r="F3" s="14"/>
      <c r="G3" s="1"/>
      <c r="H3" s="15"/>
      <c r="I3" s="1"/>
      <c r="J3" s="18"/>
      <c r="K3" s="18"/>
      <c r="L3" s="147"/>
      <c r="M3" s="15"/>
      <c r="N3" s="86" t="s">
        <v>0</v>
      </c>
      <c r="O3" s="87"/>
      <c r="P3" s="87"/>
      <c r="Q3" s="88"/>
      <c r="R3" s="34">
        <v>1</v>
      </c>
      <c r="S3" s="35"/>
      <c r="T3" s="34">
        <v>2</v>
      </c>
      <c r="U3" s="35"/>
      <c r="V3" s="34">
        <v>3</v>
      </c>
      <c r="W3" s="35"/>
      <c r="X3" s="34">
        <v>4</v>
      </c>
      <c r="Y3" s="35"/>
      <c r="Z3" s="140"/>
      <c r="AA3" s="141"/>
      <c r="AB3" s="140"/>
      <c r="AC3" s="141"/>
      <c r="AD3" s="140"/>
      <c r="AE3" s="141"/>
      <c r="AF3" s="140"/>
      <c r="AG3" s="155"/>
      <c r="AH3" s="74"/>
      <c r="AI3" s="3"/>
    </row>
    <row r="4" spans="1:38" ht="99.75">
      <c r="A4" s="42" t="s">
        <v>0</v>
      </c>
      <c r="B4" s="23" t="s">
        <v>118</v>
      </c>
      <c r="C4" s="23" t="s">
        <v>119</v>
      </c>
      <c r="D4" s="23" t="s">
        <v>4</v>
      </c>
      <c r="E4" s="42" t="s">
        <v>3</v>
      </c>
      <c r="F4" s="23" t="s">
        <v>2</v>
      </c>
      <c r="G4" s="23" t="s">
        <v>5</v>
      </c>
      <c r="H4" s="24" t="s">
        <v>111</v>
      </c>
      <c r="I4" s="23" t="s">
        <v>6</v>
      </c>
      <c r="J4" s="24" t="s">
        <v>113</v>
      </c>
      <c r="K4" s="24" t="s">
        <v>114</v>
      </c>
      <c r="L4" s="25" t="s">
        <v>7</v>
      </c>
      <c r="M4" s="25" t="s">
        <v>112</v>
      </c>
      <c r="N4" s="48" t="s">
        <v>10</v>
      </c>
      <c r="O4" s="76" t="s">
        <v>11</v>
      </c>
      <c r="P4" s="77" t="s">
        <v>12</v>
      </c>
      <c r="Q4" s="50" t="s">
        <v>13</v>
      </c>
      <c r="R4" s="46" t="s">
        <v>8</v>
      </c>
      <c r="S4" s="23" t="s">
        <v>9</v>
      </c>
      <c r="T4" s="46" t="s">
        <v>8</v>
      </c>
      <c r="U4" s="23" t="s">
        <v>9</v>
      </c>
      <c r="V4" s="46" t="s">
        <v>8</v>
      </c>
      <c r="W4" s="23" t="s">
        <v>9</v>
      </c>
      <c r="X4" s="46" t="s">
        <v>8</v>
      </c>
      <c r="Y4" s="23" t="s">
        <v>9</v>
      </c>
      <c r="Z4" s="142"/>
      <c r="AA4" s="143"/>
      <c r="AB4" s="142"/>
      <c r="AC4" s="143"/>
      <c r="AD4" s="142"/>
      <c r="AE4" s="143"/>
      <c r="AF4" s="142"/>
      <c r="AG4" s="156"/>
      <c r="AH4" s="75" t="s">
        <v>14</v>
      </c>
      <c r="AI4" s="52" t="s">
        <v>1</v>
      </c>
      <c r="AL4" s="45"/>
    </row>
    <row r="5" spans="1:38" ht="13.5" customHeight="1">
      <c r="A5" s="160">
        <v>1</v>
      </c>
      <c r="B5" s="159">
        <v>1</v>
      </c>
      <c r="C5" s="161">
        <f t="shared" ref="C5:C12" si="0">(COUNT(AH$5:AH$12)+1+RANK(AH5,AH$5:AH$12)-RANK(AH5,AH$5:AH$12,1))/2</f>
        <v>1</v>
      </c>
      <c r="D5" s="27">
        <v>10247</v>
      </c>
      <c r="E5" s="124" t="s">
        <v>92</v>
      </c>
      <c r="F5" s="124" t="s">
        <v>54</v>
      </c>
      <c r="G5" s="71">
        <v>2001</v>
      </c>
      <c r="H5" s="71" t="s">
        <v>52</v>
      </c>
      <c r="I5" s="71" t="s">
        <v>36</v>
      </c>
      <c r="J5" s="41" t="s">
        <v>22</v>
      </c>
      <c r="K5" s="19" t="s">
        <v>23</v>
      </c>
      <c r="L5" s="148" t="s">
        <v>93</v>
      </c>
      <c r="M5" s="39" t="s">
        <v>94</v>
      </c>
      <c r="N5" s="153">
        <f t="shared" ref="N5:N12" si="1" xml:space="preserve"> COUNTA(R5, T5, V5, X5, Z5, AB5, AD5, AF5)</f>
        <v>4</v>
      </c>
      <c r="O5" s="104">
        <f t="shared" ref="O5:O12" si="2">R5+T5+V5+X5+Z5+AB5+AD5+AF5</f>
        <v>4</v>
      </c>
      <c r="P5" s="105">
        <f t="shared" ref="P5:P12" si="3" xml:space="preserve"> COUNTA(S5, U5, W5, Y5, AA5, AC5, AE5, AG5)</f>
        <v>4</v>
      </c>
      <c r="Q5" s="154">
        <f t="shared" ref="Q5:Q12" si="4">S5+U5+W5+Y5+AA5+AC5+AE5+AG5</f>
        <v>4</v>
      </c>
      <c r="R5" s="47">
        <v>1</v>
      </c>
      <c r="S5" s="26">
        <v>1</v>
      </c>
      <c r="T5" s="47">
        <v>1</v>
      </c>
      <c r="U5" s="26">
        <v>1</v>
      </c>
      <c r="V5" s="47">
        <v>1</v>
      </c>
      <c r="W5" s="26">
        <v>1</v>
      </c>
      <c r="X5" s="47">
        <v>1</v>
      </c>
      <c r="Y5" s="26">
        <v>1</v>
      </c>
      <c r="Z5" s="144"/>
      <c r="AA5" s="145"/>
      <c r="AB5" s="144"/>
      <c r="AC5" s="145"/>
      <c r="AD5" s="144"/>
      <c r="AE5" s="145"/>
      <c r="AF5" s="144"/>
      <c r="AG5" s="157"/>
      <c r="AH5" s="139">
        <f t="shared" ref="AH5:AH12" si="5">N5*1000+P5*100-O5/100.1-Q5/1000.1</f>
        <v>4399.9560403600008</v>
      </c>
      <c r="AI5" s="26">
        <f t="shared" ref="AI5:AI12" si="6">RANK(AH5,AH$5:AH$12)</f>
        <v>1</v>
      </c>
    </row>
    <row r="6" spans="1:38" ht="13.5" customHeight="1">
      <c r="A6" s="160">
        <v>2</v>
      </c>
      <c r="B6" s="159">
        <v>3</v>
      </c>
      <c r="C6" s="161">
        <f t="shared" si="0"/>
        <v>2</v>
      </c>
      <c r="D6" s="27">
        <v>9460</v>
      </c>
      <c r="E6" s="124" t="s">
        <v>96</v>
      </c>
      <c r="F6" s="124" t="s">
        <v>95</v>
      </c>
      <c r="G6" s="71">
        <v>1996</v>
      </c>
      <c r="H6" s="71" t="s">
        <v>52</v>
      </c>
      <c r="I6" s="71" t="s">
        <v>36</v>
      </c>
      <c r="J6" s="41" t="s">
        <v>22</v>
      </c>
      <c r="K6" s="19" t="s">
        <v>23</v>
      </c>
      <c r="L6" s="148" t="s">
        <v>16</v>
      </c>
      <c r="M6" s="152" t="s">
        <v>97</v>
      </c>
      <c r="N6" s="153">
        <f t="shared" si="1"/>
        <v>3</v>
      </c>
      <c r="O6" s="104">
        <f t="shared" si="2"/>
        <v>9</v>
      </c>
      <c r="P6" s="105">
        <f t="shared" si="3"/>
        <v>4</v>
      </c>
      <c r="Q6" s="154">
        <f t="shared" si="4"/>
        <v>9</v>
      </c>
      <c r="R6" s="47">
        <v>6</v>
      </c>
      <c r="S6" s="26">
        <v>6</v>
      </c>
      <c r="T6" s="47">
        <v>1</v>
      </c>
      <c r="U6" s="26">
        <v>1</v>
      </c>
      <c r="V6" s="47">
        <v>2</v>
      </c>
      <c r="W6" s="26">
        <v>1</v>
      </c>
      <c r="X6" s="47"/>
      <c r="Y6" s="26">
        <v>1</v>
      </c>
      <c r="Z6" s="144"/>
      <c r="AA6" s="145"/>
      <c r="AB6" s="144"/>
      <c r="AC6" s="145"/>
      <c r="AD6" s="144"/>
      <c r="AE6" s="145"/>
      <c r="AF6" s="144"/>
      <c r="AG6" s="157"/>
      <c r="AH6" s="139">
        <f t="shared" si="5"/>
        <v>3399.9010908099999</v>
      </c>
      <c r="AI6" s="26">
        <f t="shared" si="6"/>
        <v>2</v>
      </c>
    </row>
    <row r="7" spans="1:38" ht="13.5" customHeight="1" thickBot="1">
      <c r="A7" s="210">
        <v>3</v>
      </c>
      <c r="B7" s="211">
        <v>5</v>
      </c>
      <c r="C7" s="212">
        <f t="shared" si="0"/>
        <v>3</v>
      </c>
      <c r="D7" s="70">
        <v>10832</v>
      </c>
      <c r="E7" s="125" t="s">
        <v>103</v>
      </c>
      <c r="F7" s="125" t="s">
        <v>102</v>
      </c>
      <c r="G7" s="72">
        <v>1987</v>
      </c>
      <c r="H7" s="72" t="s">
        <v>52</v>
      </c>
      <c r="I7" s="72" t="s">
        <v>36</v>
      </c>
      <c r="J7" s="92" t="s">
        <v>22</v>
      </c>
      <c r="K7" s="67" t="s">
        <v>23</v>
      </c>
      <c r="L7" s="149" t="s">
        <v>41</v>
      </c>
      <c r="M7" s="202"/>
      <c r="N7" s="213">
        <f t="shared" si="1"/>
        <v>2</v>
      </c>
      <c r="O7" s="108">
        <f t="shared" si="2"/>
        <v>6</v>
      </c>
      <c r="P7" s="109">
        <f t="shared" si="3"/>
        <v>3</v>
      </c>
      <c r="Q7" s="214">
        <f t="shared" si="4"/>
        <v>7</v>
      </c>
      <c r="R7" s="68">
        <v>5</v>
      </c>
      <c r="S7" s="66">
        <v>4</v>
      </c>
      <c r="T7" s="68"/>
      <c r="U7" s="66"/>
      <c r="V7" s="68">
        <v>1</v>
      </c>
      <c r="W7" s="66">
        <v>1</v>
      </c>
      <c r="X7" s="68"/>
      <c r="Y7" s="66">
        <v>2</v>
      </c>
      <c r="Z7" s="144"/>
      <c r="AA7" s="145"/>
      <c r="AB7" s="144"/>
      <c r="AC7" s="145"/>
      <c r="AD7" s="144"/>
      <c r="AE7" s="145"/>
      <c r="AF7" s="144"/>
      <c r="AG7" s="157"/>
      <c r="AH7" s="139">
        <f t="shared" si="5"/>
        <v>2299.9330606399899</v>
      </c>
      <c r="AI7" s="26">
        <f t="shared" si="6"/>
        <v>3</v>
      </c>
    </row>
    <row r="8" spans="1:38" ht="13.5" customHeight="1">
      <c r="A8" s="204">
        <v>4</v>
      </c>
      <c r="B8" s="205">
        <v>2</v>
      </c>
      <c r="C8" s="206">
        <f t="shared" si="0"/>
        <v>4</v>
      </c>
      <c r="D8" s="207">
        <v>6530</v>
      </c>
      <c r="E8" s="126" t="s">
        <v>83</v>
      </c>
      <c r="F8" s="126" t="s">
        <v>82</v>
      </c>
      <c r="G8" s="73">
        <v>1990</v>
      </c>
      <c r="H8" s="73" t="s">
        <v>52</v>
      </c>
      <c r="I8" s="73" t="s">
        <v>36</v>
      </c>
      <c r="J8" s="93" t="s">
        <v>22</v>
      </c>
      <c r="K8" s="58" t="s">
        <v>23</v>
      </c>
      <c r="L8" s="150" t="s">
        <v>84</v>
      </c>
      <c r="M8" s="194" t="s">
        <v>85</v>
      </c>
      <c r="N8" s="208">
        <f t="shared" si="1"/>
        <v>1</v>
      </c>
      <c r="O8" s="112">
        <f t="shared" si="2"/>
        <v>1</v>
      </c>
      <c r="P8" s="113">
        <f t="shared" si="3"/>
        <v>3</v>
      </c>
      <c r="Q8" s="209">
        <f t="shared" si="4"/>
        <v>7</v>
      </c>
      <c r="R8" s="59"/>
      <c r="S8" s="57">
        <v>3</v>
      </c>
      <c r="T8" s="59"/>
      <c r="U8" s="57"/>
      <c r="V8" s="59">
        <v>1</v>
      </c>
      <c r="W8" s="57">
        <v>1</v>
      </c>
      <c r="X8" s="59"/>
      <c r="Y8" s="57">
        <v>3</v>
      </c>
      <c r="Z8" s="144"/>
      <c r="AA8" s="145"/>
      <c r="AB8" s="144"/>
      <c r="AC8" s="145"/>
      <c r="AD8" s="144"/>
      <c r="AE8" s="145"/>
      <c r="AF8" s="144"/>
      <c r="AG8" s="157"/>
      <c r="AH8" s="139">
        <f t="shared" si="5"/>
        <v>1299.9830106899401</v>
      </c>
      <c r="AI8" s="26">
        <f t="shared" si="6"/>
        <v>4</v>
      </c>
    </row>
    <row r="9" spans="1:38" ht="13.5" customHeight="1">
      <c r="A9" s="160">
        <v>5</v>
      </c>
      <c r="B9" s="159">
        <v>7</v>
      </c>
      <c r="C9" s="161">
        <f t="shared" si="0"/>
        <v>5</v>
      </c>
      <c r="D9" s="27">
        <v>13942</v>
      </c>
      <c r="E9" s="124" t="s">
        <v>51</v>
      </c>
      <c r="F9" s="124" t="s">
        <v>86</v>
      </c>
      <c r="G9" s="71">
        <v>2001</v>
      </c>
      <c r="H9" s="71" t="s">
        <v>52</v>
      </c>
      <c r="I9" s="71" t="s">
        <v>36</v>
      </c>
      <c r="J9" s="41" t="s">
        <v>22</v>
      </c>
      <c r="K9" s="19" t="s">
        <v>23</v>
      </c>
      <c r="L9" s="148" t="s">
        <v>80</v>
      </c>
      <c r="M9" s="130" t="s">
        <v>86</v>
      </c>
      <c r="N9" s="153">
        <f t="shared" si="1"/>
        <v>1</v>
      </c>
      <c r="O9" s="104">
        <f t="shared" si="2"/>
        <v>4</v>
      </c>
      <c r="P9" s="105">
        <f t="shared" si="3"/>
        <v>3</v>
      </c>
      <c r="Q9" s="154">
        <f t="shared" si="4"/>
        <v>10</v>
      </c>
      <c r="R9" s="47"/>
      <c r="S9" s="26">
        <v>7</v>
      </c>
      <c r="T9" s="47"/>
      <c r="U9" s="26"/>
      <c r="V9" s="47"/>
      <c r="W9" s="26">
        <v>1</v>
      </c>
      <c r="X9" s="47">
        <v>4</v>
      </c>
      <c r="Y9" s="26">
        <v>2</v>
      </c>
      <c r="Z9" s="144"/>
      <c r="AA9" s="145"/>
      <c r="AB9" s="144"/>
      <c r="AC9" s="145"/>
      <c r="AD9" s="144"/>
      <c r="AE9" s="145"/>
      <c r="AF9" s="144"/>
      <c r="AG9" s="157"/>
      <c r="AH9" s="139">
        <f t="shared" si="5"/>
        <v>1299.95004095994</v>
      </c>
      <c r="AI9" s="26">
        <f t="shared" si="6"/>
        <v>5</v>
      </c>
    </row>
    <row r="10" spans="1:38" ht="13.5" customHeight="1">
      <c r="A10" s="160">
        <v>6</v>
      </c>
      <c r="B10" s="159">
        <v>6</v>
      </c>
      <c r="C10" s="161">
        <f t="shared" si="0"/>
        <v>6.5</v>
      </c>
      <c r="D10" s="27">
        <v>13338</v>
      </c>
      <c r="E10" s="124" t="s">
        <v>89</v>
      </c>
      <c r="F10" s="124" t="s">
        <v>88</v>
      </c>
      <c r="G10" s="71">
        <v>1992</v>
      </c>
      <c r="H10" s="71" t="s">
        <v>52</v>
      </c>
      <c r="I10" s="71" t="s">
        <v>36</v>
      </c>
      <c r="J10" s="41" t="s">
        <v>22</v>
      </c>
      <c r="K10" s="19" t="s">
        <v>23</v>
      </c>
      <c r="L10" s="148" t="s">
        <v>90</v>
      </c>
      <c r="M10" s="39" t="s">
        <v>91</v>
      </c>
      <c r="N10" s="153">
        <f t="shared" si="1"/>
        <v>0</v>
      </c>
      <c r="O10" s="104">
        <f t="shared" si="2"/>
        <v>0</v>
      </c>
      <c r="P10" s="105">
        <f t="shared" si="3"/>
        <v>2</v>
      </c>
      <c r="Q10" s="154">
        <f t="shared" si="4"/>
        <v>2</v>
      </c>
      <c r="R10" s="47"/>
      <c r="S10" s="26"/>
      <c r="T10" s="47"/>
      <c r="U10" s="26">
        <v>1</v>
      </c>
      <c r="V10" s="47"/>
      <c r="W10" s="26"/>
      <c r="X10" s="47"/>
      <c r="Y10" s="26">
        <v>1</v>
      </c>
      <c r="Z10" s="144"/>
      <c r="AA10" s="145"/>
      <c r="AB10" s="144"/>
      <c r="AC10" s="145"/>
      <c r="AD10" s="144"/>
      <c r="AE10" s="145"/>
      <c r="AF10" s="144"/>
      <c r="AG10" s="157"/>
      <c r="AH10" s="139">
        <f t="shared" si="5"/>
        <v>199.99800019998</v>
      </c>
      <c r="AI10" s="26">
        <f t="shared" si="6"/>
        <v>6</v>
      </c>
    </row>
    <row r="11" spans="1:38" ht="13.5" customHeight="1">
      <c r="A11" s="160">
        <v>7</v>
      </c>
      <c r="B11" s="159">
        <v>8</v>
      </c>
      <c r="C11" s="161">
        <f t="shared" si="0"/>
        <v>6.5</v>
      </c>
      <c r="D11" s="27">
        <v>14725</v>
      </c>
      <c r="E11" s="124" t="s">
        <v>107</v>
      </c>
      <c r="F11" s="124" t="s">
        <v>106</v>
      </c>
      <c r="G11" s="71">
        <v>1977</v>
      </c>
      <c r="H11" s="71" t="s">
        <v>52</v>
      </c>
      <c r="I11" s="71" t="s">
        <v>36</v>
      </c>
      <c r="J11" s="41" t="s">
        <v>22</v>
      </c>
      <c r="K11" s="19" t="s">
        <v>23</v>
      </c>
      <c r="L11" s="148" t="s">
        <v>45</v>
      </c>
      <c r="M11" s="12"/>
      <c r="N11" s="153">
        <f t="shared" si="1"/>
        <v>0</v>
      </c>
      <c r="O11" s="104">
        <f t="shared" si="2"/>
        <v>0</v>
      </c>
      <c r="P11" s="105">
        <f t="shared" si="3"/>
        <v>2</v>
      </c>
      <c r="Q11" s="154">
        <f t="shared" si="4"/>
        <v>2</v>
      </c>
      <c r="R11" s="47"/>
      <c r="S11" s="26"/>
      <c r="T11" s="47"/>
      <c r="U11" s="26"/>
      <c r="V11" s="47"/>
      <c r="W11" s="26">
        <v>1</v>
      </c>
      <c r="X11" s="47"/>
      <c r="Y11" s="26">
        <v>1</v>
      </c>
      <c r="Z11" s="144"/>
      <c r="AA11" s="145"/>
      <c r="AB11" s="144"/>
      <c r="AC11" s="145"/>
      <c r="AD11" s="144"/>
      <c r="AE11" s="145"/>
      <c r="AF11" s="144"/>
      <c r="AG11" s="157"/>
      <c r="AH11" s="139">
        <f t="shared" si="5"/>
        <v>199.99800019998</v>
      </c>
      <c r="AI11" s="26">
        <f t="shared" si="6"/>
        <v>6</v>
      </c>
    </row>
    <row r="12" spans="1:38" ht="13.5" customHeight="1">
      <c r="A12" s="160">
        <v>8</v>
      </c>
      <c r="B12" s="159">
        <v>4</v>
      </c>
      <c r="C12" s="161">
        <f t="shared" si="0"/>
        <v>8</v>
      </c>
      <c r="D12" s="27">
        <v>779</v>
      </c>
      <c r="E12" s="124" t="s">
        <v>77</v>
      </c>
      <c r="F12" s="124" t="s">
        <v>76</v>
      </c>
      <c r="G12" s="71">
        <v>2003</v>
      </c>
      <c r="H12" s="71" t="s">
        <v>52</v>
      </c>
      <c r="I12" s="91" t="s">
        <v>32</v>
      </c>
      <c r="J12" s="41" t="s">
        <v>22</v>
      </c>
      <c r="K12" s="19" t="s">
        <v>23</v>
      </c>
      <c r="L12" s="148" t="s">
        <v>17</v>
      </c>
      <c r="M12" s="12"/>
      <c r="N12" s="153">
        <f t="shared" si="1"/>
        <v>0</v>
      </c>
      <c r="O12" s="104">
        <f t="shared" si="2"/>
        <v>0</v>
      </c>
      <c r="P12" s="105">
        <f t="shared" si="3"/>
        <v>2</v>
      </c>
      <c r="Q12" s="154">
        <f t="shared" si="4"/>
        <v>5</v>
      </c>
      <c r="R12" s="47"/>
      <c r="S12" s="26"/>
      <c r="T12" s="47"/>
      <c r="U12" s="26"/>
      <c r="V12" s="47"/>
      <c r="W12" s="26">
        <v>4</v>
      </c>
      <c r="X12" s="47"/>
      <c r="Y12" s="26">
        <v>1</v>
      </c>
      <c r="Z12" s="144"/>
      <c r="AA12" s="145"/>
      <c r="AB12" s="144"/>
      <c r="AC12" s="145"/>
      <c r="AD12" s="144"/>
      <c r="AE12" s="145"/>
      <c r="AF12" s="144"/>
      <c r="AG12" s="157"/>
      <c r="AH12" s="139">
        <f t="shared" si="5"/>
        <v>199.99500049995001</v>
      </c>
      <c r="AI12" s="26">
        <f t="shared" si="6"/>
        <v>8</v>
      </c>
    </row>
    <row r="13" spans="1:38" ht="15.75">
      <c r="C13" s="4"/>
      <c r="D13" s="13"/>
      <c r="E13" s="43"/>
      <c r="F13" s="14"/>
      <c r="G13" s="15"/>
      <c r="H13" s="15"/>
      <c r="I13" s="15"/>
      <c r="J13" s="17"/>
      <c r="K13" s="17"/>
      <c r="L13" s="146"/>
      <c r="M13" s="129"/>
      <c r="N13" s="102"/>
      <c r="O13" s="102"/>
      <c r="P13" s="102"/>
      <c r="Q13" s="102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58"/>
      <c r="AH13" s="4"/>
      <c r="AI13" s="4"/>
    </row>
    <row r="14" spans="1:38" ht="21" thickBot="1">
      <c r="C14" s="138" t="s">
        <v>121</v>
      </c>
      <c r="D14" s="13"/>
      <c r="E14" s="43"/>
      <c r="F14" s="14"/>
      <c r="G14" s="15"/>
      <c r="H14" s="15"/>
      <c r="I14" s="15"/>
      <c r="J14" s="17"/>
      <c r="K14" s="17"/>
      <c r="L14" s="146"/>
      <c r="M14" s="129"/>
      <c r="N14" s="102"/>
      <c r="O14" s="102"/>
      <c r="P14" s="102"/>
      <c r="Q14" s="102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8" ht="15.75" customHeight="1">
      <c r="C15" s="3"/>
      <c r="D15" s="13"/>
      <c r="E15" s="43"/>
      <c r="F15" s="14"/>
      <c r="G15" s="1"/>
      <c r="H15" s="15"/>
      <c r="I15" s="1"/>
      <c r="J15" s="18"/>
      <c r="K15" s="18"/>
      <c r="L15" s="147"/>
      <c r="M15" s="129"/>
      <c r="N15" s="221" t="s">
        <v>0</v>
      </c>
      <c r="O15" s="222"/>
      <c r="P15" s="222"/>
      <c r="Q15" s="223"/>
      <c r="R15" s="82">
        <v>1</v>
      </c>
      <c r="S15" s="35"/>
      <c r="T15" s="34">
        <v>2</v>
      </c>
      <c r="U15" s="35"/>
      <c r="V15" s="34">
        <v>3</v>
      </c>
      <c r="W15" s="35"/>
      <c r="X15" s="34">
        <v>4</v>
      </c>
      <c r="Y15" s="35"/>
      <c r="Z15" s="34">
        <v>5</v>
      </c>
      <c r="AA15" s="35"/>
      <c r="AB15" s="34">
        <v>6</v>
      </c>
      <c r="AC15" s="35"/>
      <c r="AD15" s="34">
        <v>7</v>
      </c>
      <c r="AE15" s="35"/>
      <c r="AF15" s="34">
        <v>8</v>
      </c>
      <c r="AG15" s="35"/>
      <c r="AH15" s="36"/>
      <c r="AI15" s="3"/>
    </row>
    <row r="16" spans="1:38" ht="99.75">
      <c r="C16" s="52" t="s">
        <v>1</v>
      </c>
      <c r="D16" s="52" t="s">
        <v>4</v>
      </c>
      <c r="E16" s="53" t="s">
        <v>3</v>
      </c>
      <c r="F16" s="52" t="s">
        <v>2</v>
      </c>
      <c r="G16" s="52" t="s">
        <v>5</v>
      </c>
      <c r="H16" s="54" t="s">
        <v>111</v>
      </c>
      <c r="I16" s="52" t="s">
        <v>6</v>
      </c>
      <c r="J16" s="54" t="s">
        <v>113</v>
      </c>
      <c r="K16" s="54" t="s">
        <v>114</v>
      </c>
      <c r="L16" s="55" t="s">
        <v>7</v>
      </c>
      <c r="M16" s="94" t="s">
        <v>112</v>
      </c>
      <c r="N16" s="100" t="s">
        <v>10</v>
      </c>
      <c r="O16" s="64" t="s">
        <v>11</v>
      </c>
      <c r="P16" s="65" t="s">
        <v>12</v>
      </c>
      <c r="Q16" s="101" t="s">
        <v>13</v>
      </c>
      <c r="R16" s="61" t="s">
        <v>8</v>
      </c>
      <c r="S16" s="62" t="s">
        <v>9</v>
      </c>
      <c r="T16" s="63" t="s">
        <v>8</v>
      </c>
      <c r="U16" s="62" t="s">
        <v>9</v>
      </c>
      <c r="V16" s="63" t="s">
        <v>8</v>
      </c>
      <c r="W16" s="62" t="s">
        <v>9</v>
      </c>
      <c r="X16" s="63" t="s">
        <v>8</v>
      </c>
      <c r="Y16" s="62" t="s">
        <v>9</v>
      </c>
      <c r="Z16" s="63" t="s">
        <v>8</v>
      </c>
      <c r="AA16" s="62" t="s">
        <v>9</v>
      </c>
      <c r="AB16" s="63" t="s">
        <v>8</v>
      </c>
      <c r="AC16" s="62" t="s">
        <v>9</v>
      </c>
      <c r="AD16" s="63" t="s">
        <v>8</v>
      </c>
      <c r="AE16" s="62" t="s">
        <v>9</v>
      </c>
      <c r="AF16" s="63" t="s">
        <v>8</v>
      </c>
      <c r="AG16" s="62" t="s">
        <v>9</v>
      </c>
      <c r="AH16" s="62" t="s">
        <v>14</v>
      </c>
      <c r="AI16" s="52" t="s">
        <v>1</v>
      </c>
    </row>
    <row r="17" spans="3:35" ht="13.5" customHeight="1">
      <c r="C17" s="116">
        <f t="shared" ref="C17:C42" si="7">(COUNT(AH$17:AH$42)+1+RANK(AH17,AH$17:AH$42)-RANK(AH17,AH$17:AH$42,1))/2</f>
        <v>1</v>
      </c>
      <c r="D17" s="117">
        <v>10247</v>
      </c>
      <c r="E17" s="124" t="s">
        <v>92</v>
      </c>
      <c r="F17" s="124" t="s">
        <v>54</v>
      </c>
      <c r="G17" s="71">
        <v>2001</v>
      </c>
      <c r="H17" s="71" t="s">
        <v>52</v>
      </c>
      <c r="I17" s="71" t="s">
        <v>36</v>
      </c>
      <c r="J17" s="41" t="s">
        <v>22</v>
      </c>
      <c r="K17" s="41" t="s">
        <v>23</v>
      </c>
      <c r="L17" s="148" t="s">
        <v>93</v>
      </c>
      <c r="M17" s="132" t="s">
        <v>94</v>
      </c>
      <c r="N17" s="103">
        <f t="shared" ref="N17:N42" si="8" xml:space="preserve"> COUNTA(R17, T17, V17, X17, Z17, AB17, AD17, AF17)</f>
        <v>8</v>
      </c>
      <c r="O17" s="104">
        <f t="shared" ref="O17:O42" si="9">R17+T17+V17+X17+Z17+AB17+AD17+AF17</f>
        <v>13</v>
      </c>
      <c r="P17" s="105">
        <f t="shared" ref="P17:P42" si="10" xml:space="preserve"> COUNTA(S17, U17, W17, Y17, AA17, AC17, AE17, AG17)</f>
        <v>8</v>
      </c>
      <c r="Q17" s="106">
        <f t="shared" ref="Q17:Q42" si="11">S17+U17+W17+Y17+AA17+AC17+AE17+AG17</f>
        <v>11</v>
      </c>
      <c r="R17" s="97">
        <v>1</v>
      </c>
      <c r="S17" s="26">
        <v>1</v>
      </c>
      <c r="T17" s="47">
        <v>1</v>
      </c>
      <c r="U17" s="26">
        <v>1</v>
      </c>
      <c r="V17" s="47">
        <v>2</v>
      </c>
      <c r="W17" s="26">
        <v>1</v>
      </c>
      <c r="X17" s="47">
        <v>4</v>
      </c>
      <c r="Y17" s="26">
        <v>4</v>
      </c>
      <c r="Z17" s="47">
        <v>1</v>
      </c>
      <c r="AA17" s="26">
        <v>1</v>
      </c>
      <c r="AB17" s="47">
        <v>1</v>
      </c>
      <c r="AC17" s="26">
        <v>1</v>
      </c>
      <c r="AD17" s="47">
        <v>2</v>
      </c>
      <c r="AE17" s="26">
        <v>1</v>
      </c>
      <c r="AF17" s="47">
        <v>1</v>
      </c>
      <c r="AG17" s="26">
        <v>1</v>
      </c>
      <c r="AH17" s="56">
        <f t="shared" ref="AH17:AH42" si="12">N17*1000+P17*100-O17/100.1-Q17/1000.1</f>
        <v>8799.8591309700205</v>
      </c>
      <c r="AI17" s="26">
        <f t="shared" ref="AI17:AI42" si="13">RANK(AH17,AH$17:AH$42)</f>
        <v>1</v>
      </c>
    </row>
    <row r="18" spans="3:35" ht="13.5" customHeight="1">
      <c r="C18" s="116">
        <f t="shared" si="7"/>
        <v>2</v>
      </c>
      <c r="D18" s="117">
        <v>6530</v>
      </c>
      <c r="E18" s="124" t="s">
        <v>83</v>
      </c>
      <c r="F18" s="124" t="s">
        <v>82</v>
      </c>
      <c r="G18" s="71">
        <v>1990</v>
      </c>
      <c r="H18" s="71" t="s">
        <v>52</v>
      </c>
      <c r="I18" s="71" t="s">
        <v>36</v>
      </c>
      <c r="J18" s="41" t="s">
        <v>22</v>
      </c>
      <c r="K18" s="41" t="s">
        <v>23</v>
      </c>
      <c r="L18" s="148" t="s">
        <v>84</v>
      </c>
      <c r="M18" s="132" t="s">
        <v>85</v>
      </c>
      <c r="N18" s="103">
        <f t="shared" si="8"/>
        <v>7</v>
      </c>
      <c r="O18" s="104">
        <f t="shared" si="9"/>
        <v>22</v>
      </c>
      <c r="P18" s="105">
        <f t="shared" si="10"/>
        <v>8</v>
      </c>
      <c r="Q18" s="106">
        <f t="shared" si="11"/>
        <v>21</v>
      </c>
      <c r="R18" s="97">
        <v>2</v>
      </c>
      <c r="S18" s="26">
        <v>2</v>
      </c>
      <c r="T18" s="47">
        <v>1</v>
      </c>
      <c r="U18" s="26">
        <v>1</v>
      </c>
      <c r="V18" s="47"/>
      <c r="W18" s="26">
        <v>1</v>
      </c>
      <c r="X18" s="47">
        <v>3</v>
      </c>
      <c r="Y18" s="26">
        <v>3</v>
      </c>
      <c r="Z18" s="47">
        <v>1</v>
      </c>
      <c r="AA18" s="26">
        <v>1</v>
      </c>
      <c r="AB18" s="47">
        <v>7</v>
      </c>
      <c r="AC18" s="26">
        <v>7</v>
      </c>
      <c r="AD18" s="47">
        <v>4</v>
      </c>
      <c r="AE18" s="26">
        <v>2</v>
      </c>
      <c r="AF18" s="47">
        <v>4</v>
      </c>
      <c r="AG18" s="26">
        <v>4</v>
      </c>
      <c r="AH18" s="56">
        <f t="shared" si="12"/>
        <v>7799.7592218800091</v>
      </c>
      <c r="AI18" s="26">
        <f t="shared" si="13"/>
        <v>2</v>
      </c>
    </row>
    <row r="19" spans="3:35" ht="13.5" customHeight="1">
      <c r="C19" s="116">
        <f t="shared" si="7"/>
        <v>3</v>
      </c>
      <c r="D19" s="117">
        <v>9460</v>
      </c>
      <c r="E19" s="124" t="s">
        <v>96</v>
      </c>
      <c r="F19" s="124" t="s">
        <v>95</v>
      </c>
      <c r="G19" s="71">
        <v>1996</v>
      </c>
      <c r="H19" s="71" t="s">
        <v>52</v>
      </c>
      <c r="I19" s="71" t="s">
        <v>36</v>
      </c>
      <c r="J19" s="41" t="s">
        <v>22</v>
      </c>
      <c r="K19" s="41" t="s">
        <v>23</v>
      </c>
      <c r="L19" s="148" t="s">
        <v>16</v>
      </c>
      <c r="M19" s="133" t="s">
        <v>97</v>
      </c>
      <c r="N19" s="103">
        <f t="shared" si="8"/>
        <v>7</v>
      </c>
      <c r="O19" s="104">
        <f t="shared" si="9"/>
        <v>8</v>
      </c>
      <c r="P19" s="105">
        <f t="shared" si="10"/>
        <v>7</v>
      </c>
      <c r="Q19" s="106">
        <f t="shared" si="11"/>
        <v>8</v>
      </c>
      <c r="R19" s="97">
        <v>1</v>
      </c>
      <c r="S19" s="26">
        <v>1</v>
      </c>
      <c r="T19" s="47">
        <v>2</v>
      </c>
      <c r="U19" s="26">
        <v>2</v>
      </c>
      <c r="V19" s="47">
        <v>1</v>
      </c>
      <c r="W19" s="26">
        <v>1</v>
      </c>
      <c r="X19" s="47"/>
      <c r="Y19" s="26"/>
      <c r="Z19" s="47">
        <v>1</v>
      </c>
      <c r="AA19" s="26">
        <v>1</v>
      </c>
      <c r="AB19" s="47">
        <v>1</v>
      </c>
      <c r="AC19" s="26">
        <v>1</v>
      </c>
      <c r="AD19" s="47">
        <v>1</v>
      </c>
      <c r="AE19" s="26">
        <v>1</v>
      </c>
      <c r="AF19" s="47">
        <v>1</v>
      </c>
      <c r="AG19" s="26">
        <v>1</v>
      </c>
      <c r="AH19" s="56">
        <f t="shared" si="12"/>
        <v>7699.9120807199997</v>
      </c>
      <c r="AI19" s="26">
        <f t="shared" si="13"/>
        <v>3</v>
      </c>
    </row>
    <row r="20" spans="3:35" ht="13.5" customHeight="1">
      <c r="C20" s="116">
        <f t="shared" si="7"/>
        <v>4</v>
      </c>
      <c r="D20" s="117">
        <v>779</v>
      </c>
      <c r="E20" s="124" t="s">
        <v>77</v>
      </c>
      <c r="F20" s="124" t="s">
        <v>76</v>
      </c>
      <c r="G20" s="71">
        <v>2003</v>
      </c>
      <c r="H20" s="71" t="s">
        <v>52</v>
      </c>
      <c r="I20" s="91" t="s">
        <v>32</v>
      </c>
      <c r="J20" s="41" t="s">
        <v>22</v>
      </c>
      <c r="K20" s="41" t="s">
        <v>23</v>
      </c>
      <c r="L20" s="148" t="s">
        <v>17</v>
      </c>
      <c r="M20" s="132"/>
      <c r="N20" s="103">
        <f t="shared" si="8"/>
        <v>7</v>
      </c>
      <c r="O20" s="104">
        <f t="shared" si="9"/>
        <v>26</v>
      </c>
      <c r="P20" s="105">
        <f t="shared" si="10"/>
        <v>7</v>
      </c>
      <c r="Q20" s="106">
        <f t="shared" si="11"/>
        <v>22</v>
      </c>
      <c r="R20" s="97">
        <v>5</v>
      </c>
      <c r="S20" s="26">
        <v>3</v>
      </c>
      <c r="T20" s="47">
        <v>3</v>
      </c>
      <c r="U20" s="26">
        <v>2</v>
      </c>
      <c r="V20" s="47">
        <v>2</v>
      </c>
      <c r="W20" s="26">
        <v>2</v>
      </c>
      <c r="X20" s="47"/>
      <c r="Y20" s="26"/>
      <c r="Z20" s="47">
        <v>2</v>
      </c>
      <c r="AA20" s="26">
        <v>2</v>
      </c>
      <c r="AB20" s="47">
        <v>9</v>
      </c>
      <c r="AC20" s="26">
        <v>9</v>
      </c>
      <c r="AD20" s="47">
        <v>2</v>
      </c>
      <c r="AE20" s="26">
        <v>1</v>
      </c>
      <c r="AF20" s="47">
        <v>3</v>
      </c>
      <c r="AG20" s="26">
        <v>3</v>
      </c>
      <c r="AH20" s="56">
        <f t="shared" si="12"/>
        <v>7699.7182619400401</v>
      </c>
      <c r="AI20" s="26">
        <f t="shared" si="13"/>
        <v>4</v>
      </c>
    </row>
    <row r="21" spans="3:35" ht="13.5" customHeight="1">
      <c r="C21" s="116">
        <f t="shared" si="7"/>
        <v>5</v>
      </c>
      <c r="D21" s="117">
        <v>10832</v>
      </c>
      <c r="E21" s="124" t="s">
        <v>103</v>
      </c>
      <c r="F21" s="124" t="s">
        <v>102</v>
      </c>
      <c r="G21" s="71">
        <v>1987</v>
      </c>
      <c r="H21" s="71" t="s">
        <v>52</v>
      </c>
      <c r="I21" s="71" t="s">
        <v>36</v>
      </c>
      <c r="J21" s="41" t="s">
        <v>22</v>
      </c>
      <c r="K21" s="41" t="s">
        <v>23</v>
      </c>
      <c r="L21" s="148" t="s">
        <v>41</v>
      </c>
      <c r="M21" s="132"/>
      <c r="N21" s="103">
        <f t="shared" si="8"/>
        <v>6</v>
      </c>
      <c r="O21" s="104">
        <f t="shared" si="9"/>
        <v>18</v>
      </c>
      <c r="P21" s="105">
        <f t="shared" si="10"/>
        <v>6</v>
      </c>
      <c r="Q21" s="106">
        <f t="shared" si="11"/>
        <v>15</v>
      </c>
      <c r="R21" s="97">
        <v>3</v>
      </c>
      <c r="S21" s="26">
        <v>3</v>
      </c>
      <c r="T21" s="47"/>
      <c r="U21" s="26"/>
      <c r="V21" s="47">
        <v>2</v>
      </c>
      <c r="W21" s="26">
        <v>1</v>
      </c>
      <c r="X21" s="47"/>
      <c r="Y21" s="26"/>
      <c r="Z21" s="47">
        <v>2</v>
      </c>
      <c r="AA21" s="26">
        <v>2</v>
      </c>
      <c r="AB21" s="47">
        <v>3</v>
      </c>
      <c r="AC21" s="26">
        <v>3</v>
      </c>
      <c r="AD21" s="47">
        <v>3</v>
      </c>
      <c r="AE21" s="26">
        <v>1</v>
      </c>
      <c r="AF21" s="47">
        <v>5</v>
      </c>
      <c r="AG21" s="26">
        <v>5</v>
      </c>
      <c r="AH21" s="56">
        <f t="shared" si="12"/>
        <v>6599.80518132003</v>
      </c>
      <c r="AI21" s="26">
        <f t="shared" si="13"/>
        <v>5</v>
      </c>
    </row>
    <row r="22" spans="3:35" ht="13.5" customHeight="1">
      <c r="C22" s="116">
        <f t="shared" si="7"/>
        <v>6</v>
      </c>
      <c r="D22" s="117">
        <v>13338</v>
      </c>
      <c r="E22" s="124" t="s">
        <v>89</v>
      </c>
      <c r="F22" s="124" t="s">
        <v>88</v>
      </c>
      <c r="G22" s="71">
        <v>1992</v>
      </c>
      <c r="H22" s="71" t="s">
        <v>52</v>
      </c>
      <c r="I22" s="71" t="s">
        <v>36</v>
      </c>
      <c r="J22" s="41" t="s">
        <v>22</v>
      </c>
      <c r="K22" s="41" t="s">
        <v>23</v>
      </c>
      <c r="L22" s="148" t="s">
        <v>90</v>
      </c>
      <c r="M22" s="132" t="s">
        <v>91</v>
      </c>
      <c r="N22" s="103">
        <f t="shared" si="8"/>
        <v>6</v>
      </c>
      <c r="O22" s="104">
        <f t="shared" si="9"/>
        <v>24</v>
      </c>
      <c r="P22" s="105">
        <f t="shared" si="10"/>
        <v>6</v>
      </c>
      <c r="Q22" s="106">
        <f t="shared" si="11"/>
        <v>21</v>
      </c>
      <c r="R22" s="97">
        <v>6</v>
      </c>
      <c r="S22" s="26">
        <v>5</v>
      </c>
      <c r="T22" s="47"/>
      <c r="U22" s="26"/>
      <c r="V22" s="47">
        <v>2</v>
      </c>
      <c r="W22" s="26">
        <v>1</v>
      </c>
      <c r="X22" s="47">
        <v>1</v>
      </c>
      <c r="Y22" s="26">
        <v>1</v>
      </c>
      <c r="Z22" s="47">
        <v>1</v>
      </c>
      <c r="AA22" s="26">
        <v>1</v>
      </c>
      <c r="AB22" s="47"/>
      <c r="AC22" s="26"/>
      <c r="AD22" s="47">
        <v>2</v>
      </c>
      <c r="AE22" s="26">
        <v>2</v>
      </c>
      <c r="AF22" s="47">
        <v>12</v>
      </c>
      <c r="AG22" s="26">
        <v>11</v>
      </c>
      <c r="AH22" s="56">
        <f t="shared" si="12"/>
        <v>6599.7392418600293</v>
      </c>
      <c r="AI22" s="26">
        <f t="shared" si="13"/>
        <v>6</v>
      </c>
    </row>
    <row r="23" spans="3:35" ht="13.5" customHeight="1">
      <c r="C23" s="116">
        <f t="shared" si="7"/>
        <v>7</v>
      </c>
      <c r="D23" s="117">
        <v>13942</v>
      </c>
      <c r="E23" s="124" t="s">
        <v>51</v>
      </c>
      <c r="F23" s="124" t="s">
        <v>86</v>
      </c>
      <c r="G23" s="71">
        <v>2001</v>
      </c>
      <c r="H23" s="71" t="s">
        <v>52</v>
      </c>
      <c r="I23" s="71" t="s">
        <v>36</v>
      </c>
      <c r="J23" s="41" t="s">
        <v>22</v>
      </c>
      <c r="K23" s="41" t="s">
        <v>23</v>
      </c>
      <c r="L23" s="148" t="s">
        <v>80</v>
      </c>
      <c r="M23" s="134" t="s">
        <v>86</v>
      </c>
      <c r="N23" s="103">
        <f t="shared" si="8"/>
        <v>5</v>
      </c>
      <c r="O23" s="104">
        <f t="shared" si="9"/>
        <v>27</v>
      </c>
      <c r="P23" s="105">
        <f t="shared" si="10"/>
        <v>6</v>
      </c>
      <c r="Q23" s="106">
        <f t="shared" si="11"/>
        <v>23</v>
      </c>
      <c r="R23" s="97">
        <v>11</v>
      </c>
      <c r="S23" s="26">
        <v>11</v>
      </c>
      <c r="T23" s="47"/>
      <c r="U23" s="26"/>
      <c r="V23" s="47"/>
      <c r="W23" s="26">
        <v>2</v>
      </c>
      <c r="X23" s="47"/>
      <c r="Y23" s="26"/>
      <c r="Z23" s="47">
        <v>4</v>
      </c>
      <c r="AA23" s="26">
        <v>1</v>
      </c>
      <c r="AB23" s="47">
        <v>7</v>
      </c>
      <c r="AC23" s="26">
        <v>7</v>
      </c>
      <c r="AD23" s="47">
        <v>3</v>
      </c>
      <c r="AE23" s="26">
        <v>1</v>
      </c>
      <c r="AF23" s="47">
        <v>2</v>
      </c>
      <c r="AG23" s="26">
        <v>1</v>
      </c>
      <c r="AH23" s="56">
        <f t="shared" si="12"/>
        <v>5599.7072720300393</v>
      </c>
      <c r="AI23" s="26">
        <f t="shared" si="13"/>
        <v>7</v>
      </c>
    </row>
    <row r="24" spans="3:35" ht="13.5" customHeight="1" thickBot="1">
      <c r="C24" s="118">
        <f t="shared" si="7"/>
        <v>8</v>
      </c>
      <c r="D24" s="119">
        <v>14725</v>
      </c>
      <c r="E24" s="125" t="s">
        <v>107</v>
      </c>
      <c r="F24" s="125" t="s">
        <v>106</v>
      </c>
      <c r="G24" s="72">
        <v>1977</v>
      </c>
      <c r="H24" s="72" t="s">
        <v>52</v>
      </c>
      <c r="I24" s="72" t="s">
        <v>36</v>
      </c>
      <c r="J24" s="92" t="s">
        <v>22</v>
      </c>
      <c r="K24" s="92" t="s">
        <v>23</v>
      </c>
      <c r="L24" s="149" t="s">
        <v>45</v>
      </c>
      <c r="M24" s="135"/>
      <c r="N24" s="107">
        <f t="shared" si="8"/>
        <v>4</v>
      </c>
      <c r="O24" s="108">
        <f t="shared" si="9"/>
        <v>10</v>
      </c>
      <c r="P24" s="109">
        <f t="shared" si="10"/>
        <v>5</v>
      </c>
      <c r="Q24" s="110">
        <f t="shared" si="11"/>
        <v>11</v>
      </c>
      <c r="R24" s="98">
        <v>6</v>
      </c>
      <c r="S24" s="66">
        <v>6</v>
      </c>
      <c r="T24" s="68"/>
      <c r="U24" s="66"/>
      <c r="V24" s="68"/>
      <c r="W24" s="66">
        <v>1</v>
      </c>
      <c r="X24" s="68"/>
      <c r="Y24" s="66"/>
      <c r="Z24" s="68">
        <v>1</v>
      </c>
      <c r="AA24" s="66">
        <v>1</v>
      </c>
      <c r="AB24" s="68"/>
      <c r="AC24" s="66"/>
      <c r="AD24" s="68">
        <v>1</v>
      </c>
      <c r="AE24" s="66">
        <v>1</v>
      </c>
      <c r="AF24" s="68">
        <v>2</v>
      </c>
      <c r="AG24" s="66">
        <v>2</v>
      </c>
      <c r="AH24" s="69">
        <f t="shared" si="12"/>
        <v>4499.8891009999898</v>
      </c>
      <c r="AI24" s="66">
        <f t="shared" si="13"/>
        <v>8</v>
      </c>
    </row>
    <row r="25" spans="3:35" ht="13.5" customHeight="1">
      <c r="C25" s="120">
        <f t="shared" si="7"/>
        <v>9</v>
      </c>
      <c r="D25" s="121"/>
      <c r="E25" s="126" t="s">
        <v>109</v>
      </c>
      <c r="F25" s="126" t="s">
        <v>108</v>
      </c>
      <c r="G25" s="73">
        <v>1976</v>
      </c>
      <c r="H25" s="73" t="s">
        <v>52</v>
      </c>
      <c r="I25" s="73" t="s">
        <v>36</v>
      </c>
      <c r="J25" s="41" t="s">
        <v>22</v>
      </c>
      <c r="K25" s="93" t="s">
        <v>23</v>
      </c>
      <c r="L25" s="150" t="s">
        <v>45</v>
      </c>
      <c r="M25" s="136" t="s">
        <v>110</v>
      </c>
      <c r="N25" s="111">
        <f t="shared" si="8"/>
        <v>4</v>
      </c>
      <c r="O25" s="112">
        <f t="shared" si="9"/>
        <v>12</v>
      </c>
      <c r="P25" s="113">
        <f t="shared" si="10"/>
        <v>5</v>
      </c>
      <c r="Q25" s="114">
        <f t="shared" si="11"/>
        <v>14</v>
      </c>
      <c r="R25" s="99"/>
      <c r="S25" s="57"/>
      <c r="T25" s="59"/>
      <c r="U25" s="57"/>
      <c r="V25" s="59"/>
      <c r="W25" s="57">
        <v>2</v>
      </c>
      <c r="X25" s="59"/>
      <c r="Y25" s="57"/>
      <c r="Z25" s="59">
        <v>1</v>
      </c>
      <c r="AA25" s="57">
        <v>1</v>
      </c>
      <c r="AB25" s="59">
        <v>9</v>
      </c>
      <c r="AC25" s="57">
        <v>9</v>
      </c>
      <c r="AD25" s="59">
        <v>1</v>
      </c>
      <c r="AE25" s="57">
        <v>1</v>
      </c>
      <c r="AF25" s="59">
        <v>1</v>
      </c>
      <c r="AG25" s="57">
        <v>1</v>
      </c>
      <c r="AH25" s="60">
        <f t="shared" si="12"/>
        <v>4499.8661212799798</v>
      </c>
      <c r="AI25" s="57">
        <f t="shared" si="13"/>
        <v>9</v>
      </c>
    </row>
    <row r="26" spans="3:35" ht="13.5" customHeight="1">
      <c r="C26" s="116">
        <f t="shared" si="7"/>
        <v>10</v>
      </c>
      <c r="D26" s="117">
        <v>11685</v>
      </c>
      <c r="E26" s="124" t="s">
        <v>75</v>
      </c>
      <c r="F26" s="124" t="s">
        <v>74</v>
      </c>
      <c r="G26" s="71">
        <v>2004</v>
      </c>
      <c r="H26" s="71" t="s">
        <v>52</v>
      </c>
      <c r="I26" s="90" t="s">
        <v>28</v>
      </c>
      <c r="J26" s="41" t="s">
        <v>22</v>
      </c>
      <c r="K26" s="41" t="s">
        <v>23</v>
      </c>
      <c r="L26" s="148" t="s">
        <v>17</v>
      </c>
      <c r="M26" s="132"/>
      <c r="N26" s="103">
        <f t="shared" si="8"/>
        <v>4</v>
      </c>
      <c r="O26" s="104">
        <f t="shared" si="9"/>
        <v>20</v>
      </c>
      <c r="P26" s="105">
        <f t="shared" si="10"/>
        <v>5</v>
      </c>
      <c r="Q26" s="106">
        <f t="shared" si="11"/>
        <v>20</v>
      </c>
      <c r="R26" s="97">
        <v>2</v>
      </c>
      <c r="S26" s="26">
        <v>2</v>
      </c>
      <c r="T26" s="47"/>
      <c r="U26" s="26"/>
      <c r="V26" s="47"/>
      <c r="W26" s="26">
        <v>2</v>
      </c>
      <c r="X26" s="47"/>
      <c r="Y26" s="26"/>
      <c r="Z26" s="47">
        <v>9</v>
      </c>
      <c r="AA26" s="26">
        <v>9</v>
      </c>
      <c r="AB26" s="47"/>
      <c r="AC26" s="26"/>
      <c r="AD26" s="47">
        <v>2</v>
      </c>
      <c r="AE26" s="26">
        <v>2</v>
      </c>
      <c r="AF26" s="47">
        <v>7</v>
      </c>
      <c r="AG26" s="26">
        <v>5</v>
      </c>
      <c r="AH26" s="56">
        <f t="shared" si="12"/>
        <v>4499.7802018000002</v>
      </c>
      <c r="AI26" s="26">
        <f t="shared" si="13"/>
        <v>10</v>
      </c>
    </row>
    <row r="27" spans="3:35" ht="13.5" customHeight="1">
      <c r="C27" s="116">
        <f t="shared" si="7"/>
        <v>11</v>
      </c>
      <c r="D27" s="117">
        <v>11409</v>
      </c>
      <c r="E27" s="124" t="s">
        <v>66</v>
      </c>
      <c r="F27" s="124" t="s">
        <v>65</v>
      </c>
      <c r="G27" s="71">
        <v>2006</v>
      </c>
      <c r="H27" s="71" t="s">
        <v>52</v>
      </c>
      <c r="I27" s="89" t="s">
        <v>21</v>
      </c>
      <c r="J27" s="41" t="s">
        <v>22</v>
      </c>
      <c r="K27" s="41" t="s">
        <v>23</v>
      </c>
      <c r="L27" s="148" t="s">
        <v>17</v>
      </c>
      <c r="M27" s="132" t="s">
        <v>67</v>
      </c>
      <c r="N27" s="103">
        <f t="shared" si="8"/>
        <v>4</v>
      </c>
      <c r="O27" s="104">
        <f t="shared" si="9"/>
        <v>20</v>
      </c>
      <c r="P27" s="105">
        <f t="shared" si="10"/>
        <v>4</v>
      </c>
      <c r="Q27" s="106">
        <f t="shared" si="11"/>
        <v>15</v>
      </c>
      <c r="R27" s="97">
        <v>5</v>
      </c>
      <c r="S27" s="26">
        <v>5</v>
      </c>
      <c r="T27" s="47"/>
      <c r="U27" s="26"/>
      <c r="V27" s="47"/>
      <c r="W27" s="26"/>
      <c r="X27" s="47"/>
      <c r="Y27" s="26"/>
      <c r="Z27" s="47">
        <v>2</v>
      </c>
      <c r="AA27" s="26">
        <v>2</v>
      </c>
      <c r="AB27" s="47"/>
      <c r="AC27" s="26"/>
      <c r="AD27" s="47">
        <v>6</v>
      </c>
      <c r="AE27" s="26">
        <v>2</v>
      </c>
      <c r="AF27" s="47">
        <v>7</v>
      </c>
      <c r="AG27" s="26">
        <v>6</v>
      </c>
      <c r="AH27" s="56">
        <f t="shared" si="12"/>
        <v>4399.7852013000502</v>
      </c>
      <c r="AI27" s="26">
        <f t="shared" si="13"/>
        <v>11</v>
      </c>
    </row>
    <row r="28" spans="3:35" ht="13.5" customHeight="1">
      <c r="C28" s="116">
        <f t="shared" si="7"/>
        <v>12</v>
      </c>
      <c r="D28" s="117">
        <v>19663</v>
      </c>
      <c r="E28" s="124" t="s">
        <v>58</v>
      </c>
      <c r="F28" s="124" t="s">
        <v>57</v>
      </c>
      <c r="G28" s="71">
        <v>2006</v>
      </c>
      <c r="H28" s="71" t="s">
        <v>52</v>
      </c>
      <c r="I28" s="89" t="s">
        <v>21</v>
      </c>
      <c r="J28" s="41" t="s">
        <v>22</v>
      </c>
      <c r="K28" s="41" t="s">
        <v>23</v>
      </c>
      <c r="L28" s="148" t="s">
        <v>45</v>
      </c>
      <c r="M28" s="132"/>
      <c r="N28" s="103">
        <f t="shared" si="8"/>
        <v>3</v>
      </c>
      <c r="O28" s="104">
        <f t="shared" si="9"/>
        <v>17</v>
      </c>
      <c r="P28" s="105">
        <f t="shared" si="10"/>
        <v>5</v>
      </c>
      <c r="Q28" s="106">
        <f t="shared" si="11"/>
        <v>27</v>
      </c>
      <c r="R28" s="97">
        <v>11</v>
      </c>
      <c r="S28" s="26">
        <v>11</v>
      </c>
      <c r="T28" s="47"/>
      <c r="U28" s="26"/>
      <c r="V28" s="47"/>
      <c r="W28" s="26">
        <v>9</v>
      </c>
      <c r="X28" s="47"/>
      <c r="Y28" s="26"/>
      <c r="Z28" s="47">
        <v>1</v>
      </c>
      <c r="AA28" s="26">
        <v>1</v>
      </c>
      <c r="AB28" s="47"/>
      <c r="AC28" s="26"/>
      <c r="AD28" s="47">
        <v>5</v>
      </c>
      <c r="AE28" s="26">
        <v>3</v>
      </c>
      <c r="AF28" s="47"/>
      <c r="AG28" s="26">
        <v>3</v>
      </c>
      <c r="AH28" s="56">
        <f t="shared" si="12"/>
        <v>3499.8031725298997</v>
      </c>
      <c r="AI28" s="26">
        <f t="shared" si="13"/>
        <v>12</v>
      </c>
    </row>
    <row r="29" spans="3:35" ht="13.5" customHeight="1">
      <c r="C29" s="116">
        <f t="shared" si="7"/>
        <v>13</v>
      </c>
      <c r="D29" s="117">
        <v>14807</v>
      </c>
      <c r="E29" s="124" t="s">
        <v>79</v>
      </c>
      <c r="F29" s="124" t="s">
        <v>78</v>
      </c>
      <c r="G29" s="71">
        <v>2003</v>
      </c>
      <c r="H29" s="71" t="s">
        <v>52</v>
      </c>
      <c r="I29" s="91" t="s">
        <v>32</v>
      </c>
      <c r="J29" s="41" t="s">
        <v>22</v>
      </c>
      <c r="K29" s="41" t="s">
        <v>23</v>
      </c>
      <c r="L29" s="148" t="s">
        <v>80</v>
      </c>
      <c r="M29" s="132" t="s">
        <v>81</v>
      </c>
      <c r="N29" s="103">
        <f t="shared" si="8"/>
        <v>3</v>
      </c>
      <c r="O29" s="104">
        <f t="shared" si="9"/>
        <v>32</v>
      </c>
      <c r="P29" s="105">
        <f t="shared" si="10"/>
        <v>5</v>
      </c>
      <c r="Q29" s="106">
        <f t="shared" si="11"/>
        <v>36</v>
      </c>
      <c r="R29" s="97">
        <v>2</v>
      </c>
      <c r="S29" s="26">
        <v>2</v>
      </c>
      <c r="T29" s="47"/>
      <c r="U29" s="26"/>
      <c r="V29" s="47"/>
      <c r="W29" s="26">
        <v>3</v>
      </c>
      <c r="X29" s="47"/>
      <c r="Y29" s="26"/>
      <c r="Z29" s="47">
        <v>3</v>
      </c>
      <c r="AA29" s="26">
        <v>3</v>
      </c>
      <c r="AB29" s="47">
        <v>27</v>
      </c>
      <c r="AC29" s="26">
        <v>27</v>
      </c>
      <c r="AD29" s="47"/>
      <c r="AE29" s="26">
        <v>1</v>
      </c>
      <c r="AF29" s="47"/>
      <c r="AG29" s="26"/>
      <c r="AH29" s="56">
        <f t="shared" si="12"/>
        <v>3499.6443232799597</v>
      </c>
      <c r="AI29" s="26">
        <f t="shared" si="13"/>
        <v>13</v>
      </c>
    </row>
    <row r="30" spans="3:35" ht="13.5" customHeight="1">
      <c r="C30" s="116">
        <f t="shared" si="7"/>
        <v>14</v>
      </c>
      <c r="D30" s="117">
        <v>15525</v>
      </c>
      <c r="E30" s="124" t="s">
        <v>105</v>
      </c>
      <c r="F30" s="124" t="s">
        <v>104</v>
      </c>
      <c r="G30" s="71">
        <v>2001</v>
      </c>
      <c r="H30" s="71" t="s">
        <v>52</v>
      </c>
      <c r="I30" s="71" t="s">
        <v>36</v>
      </c>
      <c r="J30" s="41" t="s">
        <v>22</v>
      </c>
      <c r="K30" s="41" t="s">
        <v>23</v>
      </c>
      <c r="L30" s="148" t="s">
        <v>41</v>
      </c>
      <c r="M30" s="132"/>
      <c r="N30" s="103">
        <f t="shared" si="8"/>
        <v>3</v>
      </c>
      <c r="O30" s="104">
        <f t="shared" si="9"/>
        <v>12</v>
      </c>
      <c r="P30" s="105">
        <f t="shared" si="10"/>
        <v>4</v>
      </c>
      <c r="Q30" s="106">
        <f t="shared" si="11"/>
        <v>15</v>
      </c>
      <c r="R30" s="97">
        <v>7</v>
      </c>
      <c r="S30" s="26">
        <v>7</v>
      </c>
      <c r="T30" s="47"/>
      <c r="U30" s="26"/>
      <c r="V30" s="47"/>
      <c r="W30" s="26"/>
      <c r="X30" s="47"/>
      <c r="Y30" s="26"/>
      <c r="Z30" s="47">
        <v>1</v>
      </c>
      <c r="AA30" s="26">
        <v>1</v>
      </c>
      <c r="AB30" s="47"/>
      <c r="AC30" s="26"/>
      <c r="AD30" s="47">
        <v>4</v>
      </c>
      <c r="AE30" s="26">
        <v>1</v>
      </c>
      <c r="AF30" s="47"/>
      <c r="AG30" s="26">
        <v>6</v>
      </c>
      <c r="AH30" s="56">
        <f t="shared" si="12"/>
        <v>3399.8651213799699</v>
      </c>
      <c r="AI30" s="26">
        <f t="shared" si="13"/>
        <v>14</v>
      </c>
    </row>
    <row r="31" spans="3:35" ht="13.5" customHeight="1">
      <c r="C31" s="116">
        <f t="shared" si="7"/>
        <v>15</v>
      </c>
      <c r="D31" s="117">
        <v>12973</v>
      </c>
      <c r="E31" s="124" t="s">
        <v>72</v>
      </c>
      <c r="F31" s="124" t="s">
        <v>71</v>
      </c>
      <c r="G31" s="71">
        <v>2005</v>
      </c>
      <c r="H31" s="71" t="s">
        <v>52</v>
      </c>
      <c r="I31" s="90" t="s">
        <v>28</v>
      </c>
      <c r="J31" s="41" t="s">
        <v>22</v>
      </c>
      <c r="K31" s="41" t="s">
        <v>23</v>
      </c>
      <c r="L31" s="148" t="s">
        <v>17</v>
      </c>
      <c r="M31" s="132"/>
      <c r="N31" s="103">
        <f t="shared" si="8"/>
        <v>2</v>
      </c>
      <c r="O31" s="104">
        <f t="shared" si="9"/>
        <v>4</v>
      </c>
      <c r="P31" s="105">
        <f t="shared" si="10"/>
        <v>5</v>
      </c>
      <c r="Q31" s="106">
        <f t="shared" si="11"/>
        <v>17</v>
      </c>
      <c r="R31" s="97">
        <v>2</v>
      </c>
      <c r="S31" s="26">
        <v>2</v>
      </c>
      <c r="T31" s="47"/>
      <c r="U31" s="26">
        <v>9</v>
      </c>
      <c r="V31" s="47"/>
      <c r="W31" s="26">
        <v>3</v>
      </c>
      <c r="X31" s="47"/>
      <c r="Y31" s="26"/>
      <c r="Z31" s="47">
        <v>2</v>
      </c>
      <c r="AA31" s="26">
        <v>2</v>
      </c>
      <c r="AB31" s="47"/>
      <c r="AC31" s="26"/>
      <c r="AD31" s="47"/>
      <c r="AE31" s="26">
        <v>1</v>
      </c>
      <c r="AF31" s="47"/>
      <c r="AG31" s="26"/>
      <c r="AH31" s="56">
        <f t="shared" si="12"/>
        <v>2499.9430416598698</v>
      </c>
      <c r="AI31" s="26">
        <f t="shared" si="13"/>
        <v>15</v>
      </c>
    </row>
    <row r="32" spans="3:35" ht="13.5" customHeight="1">
      <c r="C32" s="116">
        <f t="shared" si="7"/>
        <v>16</v>
      </c>
      <c r="D32" s="117">
        <v>12025</v>
      </c>
      <c r="E32" s="124" t="s">
        <v>73</v>
      </c>
      <c r="F32" s="124" t="s">
        <v>50</v>
      </c>
      <c r="G32" s="71">
        <v>2004</v>
      </c>
      <c r="H32" s="71" t="s">
        <v>52</v>
      </c>
      <c r="I32" s="90" t="s">
        <v>28</v>
      </c>
      <c r="J32" s="41" t="s">
        <v>22</v>
      </c>
      <c r="K32" s="41" t="s">
        <v>23</v>
      </c>
      <c r="L32" s="148" t="s">
        <v>17</v>
      </c>
      <c r="M32" s="132"/>
      <c r="N32" s="103">
        <f t="shared" si="8"/>
        <v>2</v>
      </c>
      <c r="O32" s="104">
        <f t="shared" si="9"/>
        <v>5</v>
      </c>
      <c r="P32" s="105">
        <f t="shared" si="10"/>
        <v>4</v>
      </c>
      <c r="Q32" s="106">
        <f t="shared" si="11"/>
        <v>11</v>
      </c>
      <c r="R32" s="97">
        <v>3</v>
      </c>
      <c r="S32" s="26">
        <v>3</v>
      </c>
      <c r="T32" s="47"/>
      <c r="U32" s="26"/>
      <c r="V32" s="47"/>
      <c r="W32" s="26">
        <v>1</v>
      </c>
      <c r="X32" s="47"/>
      <c r="Y32" s="26"/>
      <c r="Z32" s="47">
        <v>2</v>
      </c>
      <c r="AA32" s="26">
        <v>2</v>
      </c>
      <c r="AB32" s="47"/>
      <c r="AC32" s="26"/>
      <c r="AD32" s="47"/>
      <c r="AE32" s="26">
        <v>5</v>
      </c>
      <c r="AF32" s="47"/>
      <c r="AG32" s="26"/>
      <c r="AH32" s="56">
        <f t="shared" si="12"/>
        <v>2399.9390510499402</v>
      </c>
      <c r="AI32" s="26">
        <f t="shared" si="13"/>
        <v>16</v>
      </c>
    </row>
    <row r="33" spans="3:35" ht="13.5" customHeight="1">
      <c r="C33" s="116">
        <f t="shared" si="7"/>
        <v>17</v>
      </c>
      <c r="D33" s="117">
        <v>14862</v>
      </c>
      <c r="E33" s="124" t="s">
        <v>55</v>
      </c>
      <c r="F33" s="124" t="s">
        <v>54</v>
      </c>
      <c r="G33" s="71">
        <v>2006</v>
      </c>
      <c r="H33" s="71" t="s">
        <v>52</v>
      </c>
      <c r="I33" s="89" t="s">
        <v>21</v>
      </c>
      <c r="J33" s="41" t="s">
        <v>22</v>
      </c>
      <c r="K33" s="41" t="s">
        <v>23</v>
      </c>
      <c r="L33" s="128" t="s">
        <v>56</v>
      </c>
      <c r="M33" s="132"/>
      <c r="N33" s="103">
        <f t="shared" si="8"/>
        <v>2</v>
      </c>
      <c r="O33" s="104">
        <f t="shared" si="9"/>
        <v>22</v>
      </c>
      <c r="P33" s="105">
        <f t="shared" si="10"/>
        <v>3</v>
      </c>
      <c r="Q33" s="106">
        <f t="shared" si="11"/>
        <v>24</v>
      </c>
      <c r="R33" s="97">
        <v>20</v>
      </c>
      <c r="S33" s="26">
        <v>19</v>
      </c>
      <c r="T33" s="47"/>
      <c r="U33" s="26"/>
      <c r="V33" s="47"/>
      <c r="W33" s="26"/>
      <c r="X33" s="47"/>
      <c r="Y33" s="26"/>
      <c r="Z33" s="47">
        <v>2</v>
      </c>
      <c r="AA33" s="26">
        <v>2</v>
      </c>
      <c r="AB33" s="47"/>
      <c r="AC33" s="26"/>
      <c r="AD33" s="47"/>
      <c r="AE33" s="26">
        <v>3</v>
      </c>
      <c r="AF33" s="47"/>
      <c r="AG33" s="26"/>
      <c r="AH33" s="56">
        <f t="shared" si="12"/>
        <v>2299.7562221799799</v>
      </c>
      <c r="AI33" s="26">
        <f t="shared" si="13"/>
        <v>17</v>
      </c>
    </row>
    <row r="34" spans="3:35" ht="13.5" customHeight="1">
      <c r="C34" s="116">
        <f t="shared" si="7"/>
        <v>18</v>
      </c>
      <c r="D34" s="117">
        <v>17401</v>
      </c>
      <c r="E34" s="124" t="s">
        <v>59</v>
      </c>
      <c r="F34" s="124" t="s">
        <v>50</v>
      </c>
      <c r="G34" s="71">
        <v>2007</v>
      </c>
      <c r="H34" s="71" t="s">
        <v>52</v>
      </c>
      <c r="I34" s="89" t="s">
        <v>21</v>
      </c>
      <c r="J34" s="41" t="s">
        <v>22</v>
      </c>
      <c r="K34" s="41" t="s">
        <v>23</v>
      </c>
      <c r="L34" s="148" t="s">
        <v>60</v>
      </c>
      <c r="M34" s="132"/>
      <c r="N34" s="103">
        <f t="shared" si="8"/>
        <v>2</v>
      </c>
      <c r="O34" s="104">
        <f t="shared" si="9"/>
        <v>6</v>
      </c>
      <c r="P34" s="105">
        <f t="shared" si="10"/>
        <v>2</v>
      </c>
      <c r="Q34" s="106">
        <f t="shared" si="11"/>
        <v>6</v>
      </c>
      <c r="R34" s="97"/>
      <c r="S34" s="26"/>
      <c r="T34" s="47"/>
      <c r="U34" s="26"/>
      <c r="V34" s="47"/>
      <c r="W34" s="26"/>
      <c r="X34" s="47"/>
      <c r="Y34" s="26"/>
      <c r="Z34" s="47">
        <v>5</v>
      </c>
      <c r="AA34" s="26">
        <v>5</v>
      </c>
      <c r="AB34" s="47"/>
      <c r="AC34" s="26"/>
      <c r="AD34" s="47">
        <v>1</v>
      </c>
      <c r="AE34" s="26">
        <v>1</v>
      </c>
      <c r="AF34" s="47"/>
      <c r="AG34" s="26"/>
      <c r="AH34" s="56">
        <f t="shared" si="12"/>
        <v>2199.9340605400002</v>
      </c>
      <c r="AI34" s="26">
        <f t="shared" si="13"/>
        <v>18</v>
      </c>
    </row>
    <row r="35" spans="3:35" ht="13.5" customHeight="1">
      <c r="C35" s="116">
        <f t="shared" si="7"/>
        <v>19</v>
      </c>
      <c r="D35" s="117">
        <v>5894</v>
      </c>
      <c r="E35" s="124" t="s">
        <v>62</v>
      </c>
      <c r="F35" s="124" t="s">
        <v>61</v>
      </c>
      <c r="G35" s="71">
        <v>2006</v>
      </c>
      <c r="H35" s="71" t="s">
        <v>52</v>
      </c>
      <c r="I35" s="89" t="s">
        <v>21</v>
      </c>
      <c r="J35" s="41" t="s">
        <v>22</v>
      </c>
      <c r="K35" s="41" t="s">
        <v>23</v>
      </c>
      <c r="L35" s="148"/>
      <c r="M35" s="132"/>
      <c r="N35" s="103">
        <f t="shared" si="8"/>
        <v>1</v>
      </c>
      <c r="O35" s="104">
        <f t="shared" si="9"/>
        <v>4</v>
      </c>
      <c r="P35" s="105">
        <f t="shared" si="10"/>
        <v>3</v>
      </c>
      <c r="Q35" s="106">
        <f t="shared" si="11"/>
        <v>10</v>
      </c>
      <c r="R35" s="97"/>
      <c r="S35" s="26"/>
      <c r="T35" s="47"/>
      <c r="U35" s="26"/>
      <c r="V35" s="47"/>
      <c r="W35" s="26"/>
      <c r="X35" s="47"/>
      <c r="Y35" s="26"/>
      <c r="Z35" s="47">
        <v>4</v>
      </c>
      <c r="AA35" s="26">
        <v>4</v>
      </c>
      <c r="AB35" s="47"/>
      <c r="AC35" s="26"/>
      <c r="AD35" s="47"/>
      <c r="AE35" s="26">
        <v>2</v>
      </c>
      <c r="AF35" s="47"/>
      <c r="AG35" s="26">
        <v>4</v>
      </c>
      <c r="AH35" s="56">
        <f t="shared" si="12"/>
        <v>1299.95004095994</v>
      </c>
      <c r="AI35" s="26">
        <f t="shared" si="13"/>
        <v>19</v>
      </c>
    </row>
    <row r="36" spans="3:35" ht="13.5" customHeight="1">
      <c r="C36" s="116">
        <f t="shared" si="7"/>
        <v>20</v>
      </c>
      <c r="D36" s="122"/>
      <c r="E36" s="124" t="s">
        <v>58</v>
      </c>
      <c r="F36" s="124" t="s">
        <v>108</v>
      </c>
      <c r="G36" s="71">
        <v>1979</v>
      </c>
      <c r="H36" s="71" t="s">
        <v>52</v>
      </c>
      <c r="I36" s="71" t="s">
        <v>36</v>
      </c>
      <c r="J36" s="41" t="s">
        <v>44</v>
      </c>
      <c r="K36" s="41" t="s">
        <v>23</v>
      </c>
      <c r="L36" s="148" t="s">
        <v>45</v>
      </c>
      <c r="M36" s="132"/>
      <c r="N36" s="103">
        <f t="shared" si="8"/>
        <v>1</v>
      </c>
      <c r="O36" s="104">
        <f t="shared" si="9"/>
        <v>3</v>
      </c>
      <c r="P36" s="105">
        <f t="shared" si="10"/>
        <v>2</v>
      </c>
      <c r="Q36" s="106">
        <f t="shared" si="11"/>
        <v>6</v>
      </c>
      <c r="R36" s="97"/>
      <c r="S36" s="26"/>
      <c r="T36" s="47"/>
      <c r="U36" s="26"/>
      <c r="V36" s="47"/>
      <c r="W36" s="26"/>
      <c r="X36" s="47"/>
      <c r="Y36" s="26"/>
      <c r="Z36" s="47">
        <v>3</v>
      </c>
      <c r="AA36" s="26">
        <v>3</v>
      </c>
      <c r="AB36" s="47"/>
      <c r="AC36" s="26"/>
      <c r="AD36" s="47"/>
      <c r="AE36" s="26">
        <v>3</v>
      </c>
      <c r="AF36" s="47"/>
      <c r="AG36" s="26"/>
      <c r="AH36" s="56">
        <f t="shared" si="12"/>
        <v>1199.96403056997</v>
      </c>
      <c r="AI36" s="26">
        <f t="shared" si="13"/>
        <v>20</v>
      </c>
    </row>
    <row r="37" spans="3:35" ht="13.5" customHeight="1">
      <c r="C37" s="116">
        <f t="shared" si="7"/>
        <v>21</v>
      </c>
      <c r="D37" s="117">
        <v>16860</v>
      </c>
      <c r="E37" s="124" t="s">
        <v>51</v>
      </c>
      <c r="F37" s="124" t="s">
        <v>50</v>
      </c>
      <c r="G37" s="71">
        <v>2007</v>
      </c>
      <c r="H37" s="71" t="s">
        <v>52</v>
      </c>
      <c r="I37" s="89" t="s">
        <v>21</v>
      </c>
      <c r="J37" s="41" t="s">
        <v>22</v>
      </c>
      <c r="K37" s="41" t="s">
        <v>23</v>
      </c>
      <c r="L37" s="148" t="s">
        <v>53</v>
      </c>
      <c r="M37" s="132"/>
      <c r="N37" s="103">
        <f t="shared" si="8"/>
        <v>1</v>
      </c>
      <c r="O37" s="104">
        <f t="shared" si="9"/>
        <v>4</v>
      </c>
      <c r="P37" s="105">
        <f t="shared" si="10"/>
        <v>2</v>
      </c>
      <c r="Q37" s="106">
        <f t="shared" si="11"/>
        <v>7</v>
      </c>
      <c r="R37" s="97"/>
      <c r="S37" s="26"/>
      <c r="T37" s="47"/>
      <c r="U37" s="26"/>
      <c r="V37" s="47"/>
      <c r="W37" s="26"/>
      <c r="X37" s="47"/>
      <c r="Y37" s="26"/>
      <c r="Z37" s="47">
        <v>4</v>
      </c>
      <c r="AA37" s="26">
        <v>4</v>
      </c>
      <c r="AB37" s="47"/>
      <c r="AC37" s="26"/>
      <c r="AD37" s="47"/>
      <c r="AE37" s="26">
        <v>3</v>
      </c>
      <c r="AF37" s="47"/>
      <c r="AG37" s="26"/>
      <c r="AH37" s="56">
        <f t="shared" si="12"/>
        <v>1199.9530406599699</v>
      </c>
      <c r="AI37" s="26">
        <f t="shared" si="13"/>
        <v>21</v>
      </c>
    </row>
    <row r="38" spans="3:35" ht="13.5" customHeight="1">
      <c r="C38" s="116">
        <f t="shared" si="7"/>
        <v>22</v>
      </c>
      <c r="D38" s="122"/>
      <c r="E38" s="124" t="s">
        <v>87</v>
      </c>
      <c r="F38" s="124" t="s">
        <v>78</v>
      </c>
      <c r="G38" s="71">
        <v>2001</v>
      </c>
      <c r="H38" s="71" t="s">
        <v>52</v>
      </c>
      <c r="I38" s="71" t="s">
        <v>36</v>
      </c>
      <c r="J38" s="41" t="s">
        <v>22</v>
      </c>
      <c r="K38" s="41" t="s">
        <v>23</v>
      </c>
      <c r="L38" s="148" t="s">
        <v>16</v>
      </c>
      <c r="M38" s="132"/>
      <c r="N38" s="103">
        <f t="shared" si="8"/>
        <v>1</v>
      </c>
      <c r="O38" s="104">
        <f t="shared" si="9"/>
        <v>11</v>
      </c>
      <c r="P38" s="105">
        <f t="shared" si="10"/>
        <v>1</v>
      </c>
      <c r="Q38" s="106">
        <f t="shared" si="11"/>
        <v>11</v>
      </c>
      <c r="R38" s="97">
        <v>11</v>
      </c>
      <c r="S38" s="26">
        <v>11</v>
      </c>
      <c r="T38" s="47"/>
      <c r="U38" s="26"/>
      <c r="V38" s="47"/>
      <c r="W38" s="26"/>
      <c r="X38" s="47"/>
      <c r="Y38" s="26"/>
      <c r="Z38" s="47"/>
      <c r="AA38" s="26"/>
      <c r="AB38" s="47"/>
      <c r="AC38" s="26"/>
      <c r="AD38" s="47"/>
      <c r="AE38" s="26"/>
      <c r="AF38" s="47"/>
      <c r="AG38" s="26"/>
      <c r="AH38" s="56">
        <f t="shared" si="12"/>
        <v>1099.8791109899998</v>
      </c>
      <c r="AI38" s="26">
        <f t="shared" si="13"/>
        <v>22</v>
      </c>
    </row>
    <row r="39" spans="3:35" ht="13.5" customHeight="1">
      <c r="C39" s="116">
        <f t="shared" si="7"/>
        <v>23</v>
      </c>
      <c r="D39" s="123"/>
      <c r="E39" s="127" t="s">
        <v>115</v>
      </c>
      <c r="F39" s="127" t="s">
        <v>116</v>
      </c>
      <c r="G39" s="71">
        <v>2007</v>
      </c>
      <c r="H39" s="71" t="s">
        <v>52</v>
      </c>
      <c r="I39" s="89" t="s">
        <v>21</v>
      </c>
      <c r="J39" s="41" t="s">
        <v>22</v>
      </c>
      <c r="K39" s="41" t="s">
        <v>23</v>
      </c>
      <c r="L39" s="151" t="s">
        <v>64</v>
      </c>
      <c r="M39" s="137"/>
      <c r="N39" s="103">
        <f t="shared" si="8"/>
        <v>0</v>
      </c>
      <c r="O39" s="104">
        <f t="shared" si="9"/>
        <v>0</v>
      </c>
      <c r="P39" s="105">
        <f t="shared" si="10"/>
        <v>1</v>
      </c>
      <c r="Q39" s="106">
        <f t="shared" si="11"/>
        <v>3</v>
      </c>
      <c r="R39" s="97"/>
      <c r="S39" s="26"/>
      <c r="T39" s="47"/>
      <c r="U39" s="26"/>
      <c r="V39" s="47"/>
      <c r="W39" s="26"/>
      <c r="X39" s="47"/>
      <c r="Y39" s="26"/>
      <c r="Z39" s="47"/>
      <c r="AA39" s="26"/>
      <c r="AB39" s="47"/>
      <c r="AC39" s="26"/>
      <c r="AD39" s="47"/>
      <c r="AE39" s="26">
        <v>3</v>
      </c>
      <c r="AF39" s="47"/>
      <c r="AG39" s="26"/>
      <c r="AH39" s="56">
        <f t="shared" si="12"/>
        <v>99.997000299969997</v>
      </c>
      <c r="AI39" s="26">
        <f t="shared" si="13"/>
        <v>23</v>
      </c>
    </row>
    <row r="40" spans="3:35" ht="13.5" customHeight="1">
      <c r="C40" s="116">
        <f t="shared" si="7"/>
        <v>24</v>
      </c>
      <c r="D40" s="117">
        <v>15084</v>
      </c>
      <c r="E40" s="124" t="s">
        <v>99</v>
      </c>
      <c r="F40" s="124" t="s">
        <v>98</v>
      </c>
      <c r="G40" s="71">
        <v>1987</v>
      </c>
      <c r="H40" s="71" t="s">
        <v>52</v>
      </c>
      <c r="I40" s="71" t="s">
        <v>36</v>
      </c>
      <c r="J40" s="41" t="s">
        <v>22</v>
      </c>
      <c r="K40" s="41" t="s">
        <v>23</v>
      </c>
      <c r="L40" s="148" t="s">
        <v>100</v>
      </c>
      <c r="M40" s="132" t="s">
        <v>101</v>
      </c>
      <c r="N40" s="103">
        <f t="shared" si="8"/>
        <v>0</v>
      </c>
      <c r="O40" s="104">
        <f t="shared" si="9"/>
        <v>0</v>
      </c>
      <c r="P40" s="105">
        <f t="shared" si="10"/>
        <v>1</v>
      </c>
      <c r="Q40" s="106">
        <f t="shared" si="11"/>
        <v>4</v>
      </c>
      <c r="R40" s="97"/>
      <c r="S40" s="26"/>
      <c r="T40" s="47"/>
      <c r="U40" s="26"/>
      <c r="V40" s="47"/>
      <c r="W40" s="26"/>
      <c r="X40" s="47"/>
      <c r="Y40" s="26"/>
      <c r="Z40" s="47"/>
      <c r="AA40" s="26"/>
      <c r="AB40" s="47"/>
      <c r="AC40" s="26"/>
      <c r="AD40" s="47"/>
      <c r="AE40" s="26">
        <v>4</v>
      </c>
      <c r="AF40" s="47"/>
      <c r="AG40" s="26"/>
      <c r="AH40" s="56">
        <f t="shared" si="12"/>
        <v>99.99600039996001</v>
      </c>
      <c r="AI40" s="26">
        <f t="shared" si="13"/>
        <v>24</v>
      </c>
    </row>
    <row r="41" spans="3:35" ht="13.5" customHeight="1">
      <c r="C41" s="116">
        <f t="shared" si="7"/>
        <v>25.5</v>
      </c>
      <c r="D41" s="122"/>
      <c r="E41" s="124" t="s">
        <v>69</v>
      </c>
      <c r="F41" s="124" t="s">
        <v>68</v>
      </c>
      <c r="G41" s="71">
        <v>2003</v>
      </c>
      <c r="H41" s="71" t="s">
        <v>52</v>
      </c>
      <c r="I41" s="91" t="s">
        <v>32</v>
      </c>
      <c r="J41" s="41" t="s">
        <v>22</v>
      </c>
      <c r="K41" s="41" t="s">
        <v>23</v>
      </c>
      <c r="L41" s="148" t="s">
        <v>70</v>
      </c>
      <c r="M41" s="134"/>
      <c r="N41" s="103">
        <f t="shared" si="8"/>
        <v>0</v>
      </c>
      <c r="O41" s="104">
        <f t="shared" si="9"/>
        <v>0</v>
      </c>
      <c r="P41" s="105">
        <f t="shared" si="10"/>
        <v>0</v>
      </c>
      <c r="Q41" s="106">
        <f t="shared" si="11"/>
        <v>0</v>
      </c>
      <c r="R41" s="97"/>
      <c r="S41" s="26"/>
      <c r="T41" s="47"/>
      <c r="U41" s="26"/>
      <c r="V41" s="47"/>
      <c r="W41" s="26"/>
      <c r="X41" s="47"/>
      <c r="Y41" s="26"/>
      <c r="Z41" s="47"/>
      <c r="AA41" s="26"/>
      <c r="AB41" s="47"/>
      <c r="AC41" s="26"/>
      <c r="AD41" s="47"/>
      <c r="AE41" s="26"/>
      <c r="AF41" s="47"/>
      <c r="AG41" s="26"/>
      <c r="AH41" s="56">
        <f t="shared" si="12"/>
        <v>0</v>
      </c>
      <c r="AI41" s="26">
        <f t="shared" si="13"/>
        <v>25</v>
      </c>
    </row>
    <row r="42" spans="3:35" ht="13.5" customHeight="1" thickBot="1">
      <c r="C42" s="116">
        <f t="shared" si="7"/>
        <v>25.5</v>
      </c>
      <c r="D42" s="117">
        <v>13395</v>
      </c>
      <c r="E42" s="124" t="s">
        <v>63</v>
      </c>
      <c r="F42" s="124" t="s">
        <v>61</v>
      </c>
      <c r="G42" s="71">
        <v>2007</v>
      </c>
      <c r="H42" s="71" t="s">
        <v>52</v>
      </c>
      <c r="I42" s="89" t="s">
        <v>21</v>
      </c>
      <c r="J42" s="41" t="s">
        <v>22</v>
      </c>
      <c r="K42" s="41" t="s">
        <v>23</v>
      </c>
      <c r="L42" s="148" t="s">
        <v>64</v>
      </c>
      <c r="M42" s="132" t="s">
        <v>61</v>
      </c>
      <c r="N42" s="107">
        <f t="shared" si="8"/>
        <v>0</v>
      </c>
      <c r="O42" s="108">
        <f t="shared" si="9"/>
        <v>0</v>
      </c>
      <c r="P42" s="109">
        <f t="shared" si="10"/>
        <v>0</v>
      </c>
      <c r="Q42" s="110">
        <f t="shared" si="11"/>
        <v>0</v>
      </c>
      <c r="R42" s="97"/>
      <c r="S42" s="26"/>
      <c r="T42" s="47"/>
      <c r="U42" s="26"/>
      <c r="V42" s="47"/>
      <c r="W42" s="26"/>
      <c r="X42" s="47"/>
      <c r="Y42" s="26"/>
      <c r="Z42" s="47"/>
      <c r="AA42" s="26"/>
      <c r="AB42" s="47"/>
      <c r="AC42" s="26"/>
      <c r="AD42" s="47"/>
      <c r="AE42" s="26"/>
      <c r="AF42" s="47"/>
      <c r="AG42" s="26"/>
      <c r="AH42" s="56">
        <f t="shared" si="12"/>
        <v>0</v>
      </c>
      <c r="AI42" s="26">
        <f t="shared" si="13"/>
        <v>25</v>
      </c>
    </row>
  </sheetData>
  <autoFilter ref="C16:AI42"/>
  <sortState ref="C4:AK29">
    <sortCondition ref="C4:C29"/>
  </sortState>
  <mergeCells count="1">
    <mergeCell ref="N15:Q15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Ženy</vt:lpstr>
      <vt:lpstr>Muži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Správca</cp:lastModifiedBy>
  <cp:lastPrinted>2021-04-10T16:24:59Z</cp:lastPrinted>
  <dcterms:modified xsi:type="dcterms:W3CDTF">2021-04-12T10:11:06Z</dcterms:modified>
</cp:coreProperties>
</file>